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BJB\Documents\AGS\Justice Lax Stats\"/>
    </mc:Choice>
  </mc:AlternateContent>
  <xr:revisionPtr revIDLastSave="0" documentId="13_ncr:1_{C9ABBFBF-F9F6-47C7-9376-9330FC66DD38}" xr6:coauthVersionLast="47" xr6:coauthVersionMax="47" xr10:uidLastSave="{00000000-0000-0000-0000-000000000000}"/>
  <bookViews>
    <workbookView xWindow="-28920" yWindow="840" windowWidth="29040" windowHeight="15840" xr2:uid="{00000000-000D-0000-FFFF-FFFF00000000}"/>
  </bookViews>
  <sheets>
    <sheet name="Team Records" sheetId="1" r:id="rId1"/>
    <sheet name="Region and State All-Met Honors" sheetId="2" r:id="rId2"/>
    <sheet name="All Conference Honors" sheetId="3" r:id="rId3"/>
    <sheet name="Captains" sheetId="4" r:id="rId4"/>
    <sheet name="Seniors" sheetId="5" r:id="rId5"/>
    <sheet name="Wins by Graduating Class" sheetId="6" r:id="rId6"/>
    <sheet name="College Lax" sheetId="7" r:id="rId7"/>
    <sheet name="Career Records" sheetId="8" r:id="rId8"/>
    <sheet name="Single Season Records" sheetId="9" r:id="rId9"/>
    <sheet name="Single Game Records" sheetId="10" r:id="rId10"/>
    <sheet name="History vs. Opponents" sheetId="11" r:id="rId11"/>
    <sheet name="2022 (6-8)" sheetId="32" r:id="rId12"/>
    <sheet name="2021 (8-2)" sheetId="12" r:id="rId13"/>
    <sheet name="2020 (0-0)" sheetId="13" r:id="rId14"/>
    <sheet name="2019 (4-10)" sheetId="14" r:id="rId15"/>
    <sheet name="2018 (4-8)" sheetId="15" r:id="rId16"/>
    <sheet name="2017 (3-9)" sheetId="16" r:id="rId17"/>
    <sheet name="2016 (4-9)" sheetId="17" r:id="rId18"/>
    <sheet name="2015 (7-6)" sheetId="18" r:id="rId19"/>
    <sheet name="2014 (2-10)" sheetId="19" r:id="rId20"/>
    <sheet name="2013 (1-11)" sheetId="20" r:id="rId21"/>
    <sheet name="2012 (2-10)" sheetId="21" r:id="rId22"/>
    <sheet name="2011 (2-10)" sheetId="22" r:id="rId23"/>
    <sheet name="2010 (2-10)" sheetId="23" r:id="rId24"/>
    <sheet name="2009 (1-11)" sheetId="24" r:id="rId25"/>
    <sheet name="2008 (1-11)" sheetId="25" r:id="rId26"/>
    <sheet name="2007 (4-8)" sheetId="26" r:id="rId27"/>
    <sheet name="2006 (7-6)" sheetId="27" r:id="rId28"/>
    <sheet name="2005 (7-7)" sheetId="28" r:id="rId29"/>
    <sheet name="2004 (1-11)" sheetId="29" r:id="rId30"/>
    <sheet name="2003 (0-11)" sheetId="30" r:id="rId31"/>
    <sheet name="2002 (0-10)" sheetId="31" r:id="rId32"/>
  </sheets>
  <definedNames>
    <definedName name="STU" localSheetId="29">'2004 (1-11)'!$V$1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11" l="1"/>
  <c r="E24" i="6"/>
  <c r="D24" i="6"/>
  <c r="I5" i="11"/>
  <c r="J5" i="11"/>
  <c r="H5" i="11"/>
  <c r="E5" i="11"/>
  <c r="J4" i="11"/>
  <c r="I4" i="11"/>
  <c r="H4" i="11"/>
  <c r="E4" i="11"/>
  <c r="N21" i="32"/>
  <c r="N20" i="32"/>
  <c r="I37" i="32"/>
  <c r="D37" i="32"/>
  <c r="D34" i="32"/>
  <c r="D35" i="32"/>
  <c r="D36" i="32"/>
  <c r="I29" i="32"/>
  <c r="I28" i="32"/>
  <c r="I27" i="32"/>
  <c r="I26" i="32"/>
  <c r="I25" i="32"/>
  <c r="I24" i="32"/>
  <c r="I23" i="32"/>
  <c r="I22" i="32"/>
  <c r="I21" i="32"/>
  <c r="I20" i="32"/>
  <c r="I19" i="32"/>
  <c r="I18" i="32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4" i="32"/>
  <c r="I3" i="32"/>
  <c r="I2" i="32"/>
  <c r="G26" i="32"/>
  <c r="G25" i="32"/>
  <c r="G24" i="32"/>
  <c r="G21" i="32"/>
  <c r="G18" i="32"/>
  <c r="G17" i="32"/>
  <c r="G16" i="32"/>
  <c r="G14" i="32"/>
  <c r="G13" i="32"/>
  <c r="G11" i="32"/>
  <c r="G10" i="32"/>
  <c r="G8" i="32"/>
  <c r="G7" i="32"/>
  <c r="G6" i="32"/>
  <c r="G4" i="32"/>
  <c r="G3" i="32"/>
  <c r="G2" i="32"/>
  <c r="J30" i="32"/>
  <c r="H30" i="32"/>
  <c r="F30" i="32"/>
  <c r="E30" i="32"/>
  <c r="D30" i="32"/>
  <c r="I35" i="32"/>
  <c r="I34" i="32"/>
  <c r="E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C23" i="6"/>
  <c r="D23" i="6" s="1"/>
  <c r="B23" i="6"/>
  <c r="K5" i="11" l="1"/>
  <c r="K4" i="11"/>
  <c r="I30" i="32"/>
  <c r="G30" i="32"/>
  <c r="G39" i="11"/>
  <c r="F39" i="11"/>
  <c r="D39" i="11"/>
  <c r="C39" i="11"/>
  <c r="B39" i="11"/>
  <c r="Q8" i="11"/>
  <c r="Q5" i="11"/>
  <c r="Q9" i="11"/>
  <c r="Q7" i="11"/>
  <c r="Q6" i="11"/>
  <c r="Q4" i="11"/>
  <c r="J37" i="11"/>
  <c r="I37" i="11"/>
  <c r="H37" i="11"/>
  <c r="E37" i="11"/>
  <c r="I35" i="11"/>
  <c r="J35" i="11"/>
  <c r="H35" i="11"/>
  <c r="E35" i="11"/>
  <c r="J38" i="11"/>
  <c r="J36" i="11"/>
  <c r="J34" i="11"/>
  <c r="J33" i="11"/>
  <c r="J32" i="11"/>
  <c r="J31" i="11"/>
  <c r="J2" i="11"/>
  <c r="J30" i="11"/>
  <c r="J29" i="11"/>
  <c r="J28" i="11"/>
  <c r="J27" i="11"/>
  <c r="J19" i="11"/>
  <c r="J26" i="11"/>
  <c r="J25" i="11"/>
  <c r="J24" i="11"/>
  <c r="J23" i="11"/>
  <c r="J21" i="11"/>
  <c r="J20" i="11"/>
  <c r="J18" i="11"/>
  <c r="J17" i="11"/>
  <c r="J14" i="11"/>
  <c r="J16" i="11"/>
  <c r="J15" i="11"/>
  <c r="J22" i="11"/>
  <c r="J11" i="11"/>
  <c r="J13" i="11"/>
  <c r="J12" i="11"/>
  <c r="J10" i="11"/>
  <c r="J9" i="11"/>
  <c r="J8" i="11"/>
  <c r="J7" i="11"/>
  <c r="J6" i="11"/>
  <c r="J3" i="11"/>
  <c r="I38" i="11"/>
  <c r="I36" i="11"/>
  <c r="I34" i="11"/>
  <c r="I33" i="11"/>
  <c r="I32" i="11"/>
  <c r="I31" i="11"/>
  <c r="I2" i="11"/>
  <c r="I30" i="11"/>
  <c r="I29" i="11"/>
  <c r="I28" i="11"/>
  <c r="I27" i="11"/>
  <c r="I19" i="11"/>
  <c r="I26" i="11"/>
  <c r="I25" i="11"/>
  <c r="I24" i="11"/>
  <c r="I23" i="11"/>
  <c r="I21" i="11"/>
  <c r="I20" i="11"/>
  <c r="I18" i="11"/>
  <c r="I17" i="11"/>
  <c r="I14" i="11"/>
  <c r="I16" i="11"/>
  <c r="I15" i="11"/>
  <c r="I22" i="11"/>
  <c r="I11" i="11"/>
  <c r="I13" i="11"/>
  <c r="I12" i="11"/>
  <c r="I10" i="11"/>
  <c r="I9" i="11"/>
  <c r="I8" i="11"/>
  <c r="I7" i="11"/>
  <c r="I6" i="11"/>
  <c r="I3" i="11"/>
  <c r="H38" i="11"/>
  <c r="H36" i="11"/>
  <c r="H34" i="11"/>
  <c r="H33" i="11"/>
  <c r="H32" i="11"/>
  <c r="H31" i="11"/>
  <c r="H2" i="11"/>
  <c r="H30" i="11"/>
  <c r="H29" i="11"/>
  <c r="H28" i="11"/>
  <c r="H27" i="11"/>
  <c r="H19" i="11"/>
  <c r="H26" i="11"/>
  <c r="H25" i="11"/>
  <c r="H24" i="11"/>
  <c r="H23" i="11"/>
  <c r="H21" i="11"/>
  <c r="H20" i="11"/>
  <c r="H18" i="11"/>
  <c r="H17" i="11"/>
  <c r="H14" i="11"/>
  <c r="H16" i="11"/>
  <c r="H15" i="11"/>
  <c r="H22" i="11"/>
  <c r="H11" i="11"/>
  <c r="H13" i="11"/>
  <c r="H12" i="11"/>
  <c r="H10" i="11"/>
  <c r="H9" i="11"/>
  <c r="H8" i="11"/>
  <c r="H7" i="11"/>
  <c r="H6" i="11"/>
  <c r="H3" i="11"/>
  <c r="K37" i="11" l="1"/>
  <c r="K12" i="11"/>
  <c r="K15" i="11"/>
  <c r="K18" i="11"/>
  <c r="K24" i="11"/>
  <c r="K27" i="11"/>
  <c r="K2" i="11"/>
  <c r="K34" i="11"/>
  <c r="H39" i="11"/>
  <c r="J39" i="11"/>
  <c r="I39" i="11"/>
  <c r="K35" i="11"/>
  <c r="K6" i="11"/>
  <c r="K10" i="11"/>
  <c r="K22" i="11"/>
  <c r="K17" i="11"/>
  <c r="K30" i="11"/>
  <c r="K33" i="11"/>
  <c r="K23" i="11"/>
  <c r="K19" i="11"/>
  <c r="K13" i="11"/>
  <c r="K16" i="11"/>
  <c r="K20" i="11"/>
  <c r="K25" i="11"/>
  <c r="K28" i="11"/>
  <c r="K31" i="11"/>
  <c r="K36" i="11"/>
  <c r="K3" i="11"/>
  <c r="K9" i="11"/>
  <c r="K11" i="11"/>
  <c r="K14" i="11"/>
  <c r="K21" i="11"/>
  <c r="K26" i="11"/>
  <c r="K29" i="11"/>
  <c r="K32" i="11"/>
  <c r="K38" i="11"/>
  <c r="K7" i="11"/>
  <c r="K8" i="11"/>
  <c r="E40" i="14"/>
  <c r="E39" i="14"/>
  <c r="E36" i="14"/>
  <c r="E35" i="14"/>
  <c r="E34" i="14"/>
  <c r="L31" i="14"/>
  <c r="K31" i="14"/>
  <c r="J31" i="14"/>
  <c r="I31" i="14"/>
  <c r="G31" i="14"/>
  <c r="F31" i="14"/>
  <c r="E31" i="14"/>
  <c r="D31" i="14"/>
  <c r="E37" i="12"/>
  <c r="E36" i="12"/>
  <c r="I31" i="12"/>
  <c r="I30" i="12"/>
  <c r="D32" i="12"/>
  <c r="D31" i="12"/>
  <c r="D30" i="12"/>
  <c r="J26" i="12"/>
  <c r="I26" i="12"/>
  <c r="H26" i="12"/>
  <c r="F26" i="12"/>
  <c r="E26" i="12"/>
  <c r="D26" i="12"/>
  <c r="J27" i="29"/>
  <c r="I27" i="29"/>
  <c r="F27" i="29"/>
  <c r="E27" i="29"/>
  <c r="H27" i="29" s="1"/>
  <c r="D27" i="29"/>
  <c r="H26" i="29"/>
  <c r="G26" i="29"/>
  <c r="G25" i="29"/>
  <c r="H24" i="29"/>
  <c r="G24" i="29"/>
  <c r="G23" i="29"/>
  <c r="H22" i="29"/>
  <c r="G22" i="29"/>
  <c r="G21" i="29"/>
  <c r="G20" i="29"/>
  <c r="G19" i="29"/>
  <c r="G18" i="29"/>
  <c r="S17" i="29"/>
  <c r="G17" i="29"/>
  <c r="S16" i="29"/>
  <c r="G16" i="29"/>
  <c r="G15" i="29"/>
  <c r="H14" i="29"/>
  <c r="G14" i="29"/>
  <c r="G13" i="29"/>
  <c r="H12" i="29"/>
  <c r="G12" i="29"/>
  <c r="H11" i="29"/>
  <c r="G11" i="29"/>
  <c r="H10" i="29"/>
  <c r="G10" i="29"/>
  <c r="G9" i="29"/>
  <c r="H8" i="29"/>
  <c r="G8" i="29"/>
  <c r="G7" i="29"/>
  <c r="H6" i="29"/>
  <c r="G6" i="29"/>
  <c r="H5" i="29"/>
  <c r="G5" i="29"/>
  <c r="H4" i="29"/>
  <c r="G4" i="29"/>
  <c r="G3" i="29"/>
  <c r="G27" i="29" s="1"/>
  <c r="G2" i="29"/>
  <c r="S34" i="28"/>
  <c r="S33" i="28"/>
  <c r="S32" i="28"/>
  <c r="S31" i="28"/>
  <c r="S30" i="28"/>
  <c r="S29" i="28"/>
  <c r="I29" i="28"/>
  <c r="F29" i="28"/>
  <c r="E29" i="28"/>
  <c r="H29" i="28" s="1"/>
  <c r="D29" i="28"/>
  <c r="S28" i="28"/>
  <c r="G28" i="28"/>
  <c r="S27" i="28"/>
  <c r="H27" i="28"/>
  <c r="G27" i="28"/>
  <c r="S26" i="28"/>
  <c r="H26" i="28"/>
  <c r="G26" i="28"/>
  <c r="S25" i="28"/>
  <c r="G25" i="28"/>
  <c r="S24" i="28"/>
  <c r="H24" i="28"/>
  <c r="G24" i="28"/>
  <c r="S23" i="28"/>
  <c r="G23" i="28"/>
  <c r="S22" i="28"/>
  <c r="G22" i="28"/>
  <c r="G21" i="28"/>
  <c r="H20" i="28"/>
  <c r="G20" i="28"/>
  <c r="S19" i="28"/>
  <c r="H19" i="28"/>
  <c r="G19" i="28"/>
  <c r="S18" i="28"/>
  <c r="G18" i="28"/>
  <c r="G17" i="28"/>
  <c r="H16" i="28"/>
  <c r="G16" i="28"/>
  <c r="H15" i="28"/>
  <c r="G15" i="28"/>
  <c r="H14" i="28"/>
  <c r="G14" i="28"/>
  <c r="G13" i="28"/>
  <c r="G12" i="28"/>
  <c r="H11" i="28"/>
  <c r="G11" i="28"/>
  <c r="H10" i="28"/>
  <c r="G10" i="28"/>
  <c r="G9" i="28"/>
  <c r="H8" i="28"/>
  <c r="G8" i="28"/>
  <c r="H7" i="28"/>
  <c r="G7" i="28"/>
  <c r="G6" i="28"/>
  <c r="H5" i="28"/>
  <c r="G5" i="28"/>
  <c r="H4" i="28"/>
  <c r="G4" i="28"/>
  <c r="H3" i="28"/>
  <c r="G3" i="28"/>
  <c r="G2" i="28"/>
  <c r="G29" i="28" s="1"/>
  <c r="J25" i="27"/>
  <c r="I25" i="27"/>
  <c r="F25" i="27"/>
  <c r="E25" i="27"/>
  <c r="G13" i="27"/>
  <c r="G12" i="27"/>
  <c r="G11" i="27"/>
  <c r="G10" i="27"/>
  <c r="G9" i="27"/>
  <c r="G8" i="27"/>
  <c r="G7" i="27"/>
  <c r="G6" i="27"/>
  <c r="G5" i="27"/>
  <c r="G4" i="27"/>
  <c r="G3" i="27"/>
  <c r="G2" i="27"/>
  <c r="G25" i="27" s="1"/>
  <c r="S25" i="26"/>
  <c r="S24" i="26"/>
  <c r="S23" i="26"/>
  <c r="J23" i="26"/>
  <c r="I23" i="26"/>
  <c r="F23" i="26"/>
  <c r="E23" i="26"/>
  <c r="H23" i="26" s="1"/>
  <c r="D23" i="26"/>
  <c r="S22" i="26"/>
  <c r="H22" i="26"/>
  <c r="G22" i="26"/>
  <c r="S21" i="26"/>
  <c r="G21" i="26"/>
  <c r="S20" i="26"/>
  <c r="H20" i="26"/>
  <c r="G20" i="26"/>
  <c r="H19" i="26"/>
  <c r="G19" i="26"/>
  <c r="G18" i="26"/>
  <c r="S17" i="26"/>
  <c r="H17" i="26"/>
  <c r="G17" i="26"/>
  <c r="S16" i="26"/>
  <c r="H16" i="26"/>
  <c r="G16" i="26"/>
  <c r="G15" i="26"/>
  <c r="H14" i="26"/>
  <c r="G14" i="26"/>
  <c r="H13" i="26"/>
  <c r="G13" i="26"/>
  <c r="G12" i="26"/>
  <c r="H11" i="26"/>
  <c r="G11" i="26"/>
  <c r="G10" i="26"/>
  <c r="H9" i="26"/>
  <c r="G9" i="26"/>
  <c r="G8" i="26"/>
  <c r="H7" i="26"/>
  <c r="G7" i="26"/>
  <c r="H6" i="26"/>
  <c r="G6" i="26"/>
  <c r="G23" i="26" s="1"/>
  <c r="H5" i="26"/>
  <c r="G5" i="26"/>
  <c r="G4" i="26"/>
  <c r="H3" i="26"/>
  <c r="G3" i="26"/>
  <c r="H2" i="26"/>
  <c r="G2" i="26"/>
  <c r="G14" i="22"/>
  <c r="D14" i="22"/>
  <c r="C14" i="22"/>
  <c r="F14" i="22" s="1"/>
  <c r="B14" i="22"/>
  <c r="F12" i="22"/>
  <c r="E12" i="22"/>
  <c r="F11" i="22"/>
  <c r="E11" i="22"/>
  <c r="E10" i="22"/>
  <c r="F9" i="22"/>
  <c r="E9" i="22"/>
  <c r="F8" i="22"/>
  <c r="E8" i="22"/>
  <c r="F7" i="22"/>
  <c r="E7" i="22"/>
  <c r="F6" i="22"/>
  <c r="E6" i="22"/>
  <c r="F5" i="22"/>
  <c r="E5" i="22"/>
  <c r="F4" i="22"/>
  <c r="E4" i="22"/>
  <c r="F3" i="22"/>
  <c r="E3" i="22"/>
  <c r="L2" i="22"/>
  <c r="F2" i="22"/>
  <c r="E2" i="22"/>
  <c r="E14" i="22" s="1"/>
  <c r="G12" i="21"/>
  <c r="D12" i="21"/>
  <c r="C12" i="21"/>
  <c r="F12" i="21" s="1"/>
  <c r="B12" i="21"/>
  <c r="F11" i="21"/>
  <c r="F10" i="21"/>
  <c r="F9" i="21"/>
  <c r="F8" i="21"/>
  <c r="F7" i="21"/>
  <c r="E7" i="21"/>
  <c r="F6" i="21"/>
  <c r="E6" i="21"/>
  <c r="F5" i="21"/>
  <c r="E5" i="21"/>
  <c r="F4" i="21"/>
  <c r="E4" i="21"/>
  <c r="F3" i="21"/>
  <c r="E3" i="21"/>
  <c r="L2" i="21"/>
  <c r="L5" i="21" s="1"/>
  <c r="F2" i="21"/>
  <c r="E2" i="21"/>
  <c r="E12" i="21" s="1"/>
  <c r="G23" i="20"/>
  <c r="G22" i="20"/>
  <c r="G21" i="20"/>
  <c r="G20" i="20"/>
  <c r="G19" i="20"/>
  <c r="G18" i="20"/>
  <c r="K20" i="19"/>
  <c r="K19" i="19"/>
  <c r="K18" i="19"/>
  <c r="D13" i="19"/>
  <c r="C13" i="19"/>
  <c r="F13" i="19" s="1"/>
  <c r="B13" i="19"/>
  <c r="E12" i="19"/>
  <c r="E11" i="19"/>
  <c r="F10" i="19"/>
  <c r="E10" i="19"/>
  <c r="F9" i="19"/>
  <c r="E9" i="19"/>
  <c r="F8" i="19"/>
  <c r="E8" i="19"/>
  <c r="F7" i="19"/>
  <c r="E7" i="19"/>
  <c r="F6" i="19"/>
  <c r="E6" i="19"/>
  <c r="F5" i="19"/>
  <c r="E5" i="19"/>
  <c r="F4" i="19"/>
  <c r="E4" i="19"/>
  <c r="F3" i="19"/>
  <c r="E3" i="19"/>
  <c r="E13" i="19" s="1"/>
  <c r="F2" i="19"/>
  <c r="E2" i="19"/>
  <c r="L24" i="18"/>
  <c r="L23" i="18"/>
  <c r="L22" i="18"/>
  <c r="G18" i="18"/>
  <c r="D18" i="18"/>
  <c r="C18" i="18"/>
  <c r="B18" i="18"/>
  <c r="F18" i="18" s="1"/>
  <c r="E17" i="18"/>
  <c r="F16" i="18"/>
  <c r="E16" i="18"/>
  <c r="F15" i="18"/>
  <c r="E15" i="18"/>
  <c r="E14" i="18"/>
  <c r="E13" i="18"/>
  <c r="F12" i="18"/>
  <c r="E12" i="18"/>
  <c r="E11" i="18"/>
  <c r="E10" i="18"/>
  <c r="F9" i="18"/>
  <c r="E9" i="18"/>
  <c r="F8" i="18"/>
  <c r="E8" i="18"/>
  <c r="F7" i="18"/>
  <c r="E7" i="18"/>
  <c r="F6" i="18"/>
  <c r="E6" i="18"/>
  <c r="F5" i="18"/>
  <c r="E5" i="18"/>
  <c r="F4" i="18"/>
  <c r="E4" i="18"/>
  <c r="F3" i="18"/>
  <c r="E3" i="18"/>
  <c r="E18" i="18" s="1"/>
  <c r="F2" i="18"/>
  <c r="E2" i="18"/>
  <c r="M22" i="17"/>
  <c r="M21" i="17"/>
  <c r="M20" i="17"/>
  <c r="G17" i="17"/>
  <c r="D17" i="17"/>
  <c r="C17" i="17"/>
  <c r="B17" i="17"/>
  <c r="F17" i="17" s="1"/>
  <c r="F16" i="17"/>
  <c r="F15" i="17"/>
  <c r="E15" i="17"/>
  <c r="F14" i="17"/>
  <c r="E14" i="17"/>
  <c r="F13" i="17"/>
  <c r="E13" i="17"/>
  <c r="E12" i="17"/>
  <c r="E11" i="17"/>
  <c r="E10" i="17"/>
  <c r="F9" i="17"/>
  <c r="E9" i="17"/>
  <c r="E8" i="17"/>
  <c r="F7" i="17"/>
  <c r="E7" i="17"/>
  <c r="F6" i="17"/>
  <c r="E6" i="17"/>
  <c r="F5" i="17"/>
  <c r="E5" i="17"/>
  <c r="F4" i="17"/>
  <c r="E4" i="17"/>
  <c r="F3" i="17"/>
  <c r="E3" i="17"/>
  <c r="F2" i="17"/>
  <c r="E2" i="17"/>
  <c r="E17" i="17" s="1"/>
  <c r="H26" i="16"/>
  <c r="G26" i="16"/>
  <c r="D26" i="16"/>
  <c r="C26" i="16"/>
  <c r="B26" i="16"/>
  <c r="F26" i="16" s="1"/>
  <c r="E25" i="16"/>
  <c r="E24" i="16"/>
  <c r="E23" i="16"/>
  <c r="F22" i="16"/>
  <c r="E22" i="16"/>
  <c r="E21" i="16"/>
  <c r="E20" i="16"/>
  <c r="F19" i="16"/>
  <c r="E19" i="16"/>
  <c r="E18" i="16"/>
  <c r="F17" i="16"/>
  <c r="E17" i="16"/>
  <c r="F16" i="16"/>
  <c r="E16" i="16"/>
  <c r="F15" i="16"/>
  <c r="E15" i="16"/>
  <c r="F14" i="16"/>
  <c r="E14" i="16"/>
  <c r="O13" i="16"/>
  <c r="E13" i="16"/>
  <c r="O12" i="16"/>
  <c r="F12" i="16"/>
  <c r="E12" i="16"/>
  <c r="O11" i="16"/>
  <c r="F11" i="16"/>
  <c r="E11" i="16"/>
  <c r="O10" i="16"/>
  <c r="E10" i="16"/>
  <c r="O9" i="16"/>
  <c r="F9" i="16"/>
  <c r="E9" i="16"/>
  <c r="F8" i="16"/>
  <c r="E8" i="16"/>
  <c r="F7" i="16"/>
  <c r="E7" i="16"/>
  <c r="F6" i="16"/>
  <c r="E6" i="16"/>
  <c r="F5" i="16"/>
  <c r="E5" i="16"/>
  <c r="O4" i="16"/>
  <c r="F4" i="16"/>
  <c r="E4" i="16"/>
  <c r="O3" i="16"/>
  <c r="F3" i="16"/>
  <c r="E3" i="16"/>
  <c r="O2" i="16"/>
  <c r="F2" i="16"/>
  <c r="E2" i="16"/>
  <c r="E26" i="16" s="1"/>
  <c r="E35" i="15"/>
  <c r="L34" i="15"/>
  <c r="E34" i="15"/>
  <c r="E31" i="15"/>
  <c r="K30" i="15"/>
  <c r="E30" i="15"/>
  <c r="K29" i="15"/>
  <c r="E29" i="15"/>
  <c r="K28" i="15"/>
  <c r="E28" i="15"/>
  <c r="K27" i="15"/>
  <c r="E27" i="15"/>
  <c r="L25" i="15"/>
  <c r="K25" i="15"/>
  <c r="I25" i="15"/>
  <c r="G25" i="15"/>
  <c r="H25" i="15" s="1"/>
  <c r="F25" i="15"/>
  <c r="E25" i="15"/>
  <c r="D25" i="15"/>
  <c r="J24" i="15"/>
  <c r="H24" i="15"/>
  <c r="J23" i="15"/>
  <c r="H23" i="15"/>
  <c r="J22" i="15"/>
  <c r="H22" i="15"/>
  <c r="J21" i="15"/>
  <c r="J20" i="15"/>
  <c r="H20" i="15"/>
  <c r="J19" i="15"/>
  <c r="J18" i="15"/>
  <c r="P17" i="15"/>
  <c r="P19" i="15" s="1"/>
  <c r="J17" i="15"/>
  <c r="P16" i="15"/>
  <c r="P18" i="15" s="1"/>
  <c r="J16" i="15"/>
  <c r="H16" i="15"/>
  <c r="J15" i="15"/>
  <c r="H15" i="15"/>
  <c r="J14" i="15"/>
  <c r="H14" i="15"/>
  <c r="J13" i="15"/>
  <c r="H13" i="15"/>
  <c r="J12" i="15"/>
  <c r="J11" i="15"/>
  <c r="H11" i="15"/>
  <c r="J10" i="15"/>
  <c r="H10" i="15"/>
  <c r="J9" i="15"/>
  <c r="H9" i="15"/>
  <c r="J8" i="15"/>
  <c r="H8" i="15"/>
  <c r="J7" i="15"/>
  <c r="J6" i="15"/>
  <c r="H6" i="15"/>
  <c r="J5" i="15"/>
  <c r="H5" i="15"/>
  <c r="J4" i="15"/>
  <c r="H4" i="15"/>
  <c r="J3" i="15"/>
  <c r="H3" i="15"/>
  <c r="J2" i="15"/>
  <c r="J25" i="15" s="1"/>
  <c r="H2" i="15"/>
  <c r="H29" i="14"/>
  <c r="H27" i="14"/>
  <c r="H26" i="14"/>
  <c r="H25" i="14"/>
  <c r="H22" i="14"/>
  <c r="H21" i="14"/>
  <c r="H18" i="14"/>
  <c r="H17" i="14"/>
  <c r="H16" i="14"/>
  <c r="H15" i="14"/>
  <c r="H12" i="14"/>
  <c r="H11" i="14"/>
  <c r="H9" i="14"/>
  <c r="H7" i="14"/>
  <c r="H5" i="14"/>
  <c r="H4" i="14"/>
  <c r="H3" i="14"/>
  <c r="H2" i="14"/>
  <c r="E39" i="11"/>
  <c r="E38" i="11"/>
  <c r="E36" i="11"/>
  <c r="E34" i="11"/>
  <c r="E33" i="11"/>
  <c r="E32" i="11"/>
  <c r="E31" i="11"/>
  <c r="E2" i="11"/>
  <c r="E30" i="11"/>
  <c r="E29" i="11"/>
  <c r="E28" i="11"/>
  <c r="E27" i="11"/>
  <c r="E19" i="11"/>
  <c r="E26" i="11"/>
  <c r="E25" i="11"/>
  <c r="E24" i="11"/>
  <c r="E23" i="11"/>
  <c r="E21" i="11"/>
  <c r="E20" i="11"/>
  <c r="E18" i="11"/>
  <c r="E17" i="11"/>
  <c r="E14" i="11"/>
  <c r="E16" i="11"/>
  <c r="E15" i="11"/>
  <c r="E22" i="11"/>
  <c r="E11" i="11"/>
  <c r="E13" i="11"/>
  <c r="E12" i="11"/>
  <c r="E10" i="11"/>
  <c r="E9" i="11"/>
  <c r="E8" i="11"/>
  <c r="E7" i="11"/>
  <c r="E6" i="11"/>
  <c r="E3" i="11"/>
  <c r="G26" i="12" l="1"/>
  <c r="K39" i="11"/>
  <c r="H31" i="14"/>
</calcChain>
</file>

<file path=xl/sharedStrings.xml><?xml version="1.0" encoding="utf-8"?>
<sst xmlns="http://schemas.openxmlformats.org/spreadsheetml/2006/main" count="3593" uniqueCount="969">
  <si>
    <t>Justice Team Lacrosse Records</t>
  </si>
  <si>
    <t>Best Record</t>
  </si>
  <si>
    <t>Goals</t>
  </si>
  <si>
    <t>Goals/Game</t>
  </si>
  <si>
    <t>Fewest Goals Allowed</t>
  </si>
  <si>
    <t>Fewest Goals/Game</t>
  </si>
  <si>
    <t>Assists</t>
  </si>
  <si>
    <t>Shots</t>
  </si>
  <si>
    <t>Ground Balls</t>
  </si>
  <si>
    <t>Most Goals in a Game</t>
  </si>
  <si>
    <t>1st</t>
  </si>
  <si>
    <t>7-6 2006 (.538)</t>
  </si>
  <si>
    <t>19 Goals 4/6/06</t>
  </si>
  <si>
    <t>7-6 2015 (.538)</t>
  </si>
  <si>
    <t>2nd</t>
  </si>
  <si>
    <t>Win vs. WnL 19-13</t>
  </si>
  <si>
    <t>3rd</t>
  </si>
  <si>
    <t>7-7 2005 (.500)</t>
  </si>
  <si>
    <t>18 Goals 4/22/15</t>
  </si>
  <si>
    <t>4th</t>
  </si>
  <si>
    <t>4-8 2018 (.333)</t>
  </si>
  <si>
    <t>Win vs. Lee 18-8</t>
  </si>
  <si>
    <t>4-8 2007 (.333)</t>
  </si>
  <si>
    <t>5th</t>
  </si>
  <si>
    <t>6th</t>
  </si>
  <si>
    <t>4-9 2016 (.308)</t>
  </si>
  <si>
    <t>7th</t>
  </si>
  <si>
    <t>4-10 2019 (.286)</t>
  </si>
  <si>
    <t>8th</t>
  </si>
  <si>
    <t>3-9 2017 (.250)</t>
  </si>
  <si>
    <t>9th</t>
  </si>
  <si>
    <t>10th</t>
  </si>
  <si>
    <t>All State</t>
  </si>
  <si>
    <t>All Region</t>
  </si>
  <si>
    <t>Mikey Bickerton</t>
  </si>
  <si>
    <t>Midfield</t>
  </si>
  <si>
    <t>2nd Team</t>
  </si>
  <si>
    <t>Jeff Cook</t>
  </si>
  <si>
    <t>Attack</t>
  </si>
  <si>
    <t>HM</t>
  </si>
  <si>
    <t>Kyle Hothem</t>
  </si>
  <si>
    <t>Jack Daly</t>
  </si>
  <si>
    <t>Jason Friday</t>
  </si>
  <si>
    <t>LSM</t>
  </si>
  <si>
    <t>Jim Boryan</t>
  </si>
  <si>
    <t>Mike Ritter</t>
  </si>
  <si>
    <t>Defense</t>
  </si>
  <si>
    <t>1st Team</t>
  </si>
  <si>
    <t>Neil Beausoliel</t>
  </si>
  <si>
    <t>Abdullha Mohamed</t>
  </si>
  <si>
    <t>Andrew Dokken</t>
  </si>
  <si>
    <t>Cooper Wiley</t>
  </si>
  <si>
    <t>Connor Healy</t>
  </si>
  <si>
    <t>Kevin Ngyuen</t>
  </si>
  <si>
    <t>All Conference/District Honors</t>
  </si>
  <si>
    <t>Honorable Mention</t>
  </si>
  <si>
    <t>Conference POY</t>
  </si>
  <si>
    <t>Conference DPOY</t>
  </si>
  <si>
    <t>Griffin Goodreau</t>
  </si>
  <si>
    <t>Stephen Linkous</t>
  </si>
  <si>
    <t>Ethan Leventhal</t>
  </si>
  <si>
    <t>Kyle Yolles</t>
  </si>
  <si>
    <t>John Aird</t>
  </si>
  <si>
    <t>Aidan Brady</t>
  </si>
  <si>
    <t>Domenyck Schweyer</t>
  </si>
  <si>
    <t>41 Goals</t>
  </si>
  <si>
    <t>15 Assists</t>
  </si>
  <si>
    <t>Chester Gore</t>
  </si>
  <si>
    <t>Angel Flores</t>
  </si>
  <si>
    <t>Matt Harrell</t>
  </si>
  <si>
    <t>Peter Jaeckel</t>
  </si>
  <si>
    <t>Andrew Stone</t>
  </si>
  <si>
    <t>Melvin Mazariegos</t>
  </si>
  <si>
    <t>Kieran McCluskey</t>
  </si>
  <si>
    <t>Steven Goodreau</t>
  </si>
  <si>
    <t>Goalie</t>
  </si>
  <si>
    <t>Ian Meyer</t>
  </si>
  <si>
    <t>Patrick Ray</t>
  </si>
  <si>
    <t>Danny Hayes</t>
  </si>
  <si>
    <t>Edwin Garcia</t>
  </si>
  <si>
    <t>Connor McGillicuddy</t>
  </si>
  <si>
    <t>Conference COY</t>
  </si>
  <si>
    <t>Region COY</t>
  </si>
  <si>
    <t>Daniel Wessel</t>
  </si>
  <si>
    <t>Ryan Beck</t>
  </si>
  <si>
    <t>Robel Namen</t>
  </si>
  <si>
    <t>Christopher Ludwig</t>
  </si>
  <si>
    <t>Evan Wessel</t>
  </si>
  <si>
    <t>Luke Nassar</t>
  </si>
  <si>
    <t>Thomas Stringfield</t>
  </si>
  <si>
    <t>Ever Amaya</t>
  </si>
  <si>
    <t>Sam Gomez</t>
  </si>
  <si>
    <t>CJ Ludwig</t>
  </si>
  <si>
    <t>Daniel Tran</t>
  </si>
  <si>
    <t>Zach Melton</t>
  </si>
  <si>
    <t>Peter McComb</t>
  </si>
  <si>
    <t>Ahmed Younis</t>
  </si>
  <si>
    <t>Lamont Lewis</t>
  </si>
  <si>
    <t>Assistant COY</t>
  </si>
  <si>
    <t>Mason Lowe</t>
  </si>
  <si>
    <t>Joseph Vasquez</t>
  </si>
  <si>
    <t>Justin Woodrum</t>
  </si>
  <si>
    <t>Matt Beck</t>
  </si>
  <si>
    <t>Zane Ziebell</t>
  </si>
  <si>
    <t>Ronald Hernandez</t>
  </si>
  <si>
    <t>Victor McManus</t>
  </si>
  <si>
    <t>Cutter Billeaudeaux</t>
  </si>
  <si>
    <t>Willy Barrera</t>
  </si>
  <si>
    <t>Ezanna Mesfin</t>
  </si>
  <si>
    <t>Riley Reblin</t>
  </si>
  <si>
    <t>Max Van Zandt</t>
  </si>
  <si>
    <t>Ben Terhune</t>
  </si>
  <si>
    <t>Eli Arevalo</t>
  </si>
  <si>
    <t>Elvis Matamoris</t>
  </si>
  <si>
    <t>Leo Guedes</t>
  </si>
  <si>
    <t>Max Frutos</t>
  </si>
  <si>
    <t>John Carter</t>
  </si>
  <si>
    <t>Walter Fajardo</t>
  </si>
  <si>
    <t>Graeme Vasquez</t>
  </si>
  <si>
    <t>John Jimenez</t>
  </si>
  <si>
    <t>Davey Finkenstaedt</t>
  </si>
  <si>
    <t>Dylan Wolf</t>
  </si>
  <si>
    <t>Eli Reyes</t>
  </si>
  <si>
    <t>SSDM</t>
  </si>
  <si>
    <t>Robert Stone</t>
  </si>
  <si>
    <t>Erik Diaz</t>
  </si>
  <si>
    <t>Isaac Marin</t>
  </si>
  <si>
    <t>Liam Machabee</t>
  </si>
  <si>
    <t>Ben Tran</t>
  </si>
  <si>
    <t>Nico Panelo</t>
  </si>
  <si>
    <t>Cyrus Green</t>
  </si>
  <si>
    <t>Daniel Brock</t>
  </si>
  <si>
    <t>AJ Mahase</t>
  </si>
  <si>
    <t>Year</t>
  </si>
  <si>
    <t>Name</t>
  </si>
  <si>
    <t>Class</t>
  </si>
  <si>
    <t>Junior</t>
  </si>
  <si>
    <t>Senior</t>
  </si>
  <si>
    <t>Nick Pisciotta</t>
  </si>
  <si>
    <t>Chris Lane</t>
  </si>
  <si>
    <t>Jonny Colegrove</t>
  </si>
  <si>
    <t>Shane Banks</t>
  </si>
  <si>
    <t>Neil Bouseliel</t>
  </si>
  <si>
    <t>Willy Barerra</t>
  </si>
  <si>
    <t>Ian Meyers</t>
  </si>
  <si>
    <t>Grad Year</t>
  </si>
  <si>
    <t>Ryan Hoskin</t>
  </si>
  <si>
    <t>Deniz Babaoglu</t>
  </si>
  <si>
    <t>Ali Al-Ukaily</t>
  </si>
  <si>
    <t>Chris Tran</t>
  </si>
  <si>
    <t>Anthony Champ</t>
  </si>
  <si>
    <t>Abdul Ibrahim</t>
  </si>
  <si>
    <t>Andrew Wallace</t>
  </si>
  <si>
    <t>Derrick Chapman</t>
  </si>
  <si>
    <t>Anthony Lacko</t>
  </si>
  <si>
    <t>Aaron Chraisiri</t>
  </si>
  <si>
    <t>Michael Evans</t>
  </si>
  <si>
    <t>Eric Mioduski</t>
  </si>
  <si>
    <t>Ben Joyce</t>
  </si>
  <si>
    <t>Gabe Fuentes</t>
  </si>
  <si>
    <t>Charles Thomas</t>
  </si>
  <si>
    <t>Kousha Kangraloo</t>
  </si>
  <si>
    <t>Tuan Tran</t>
  </si>
  <si>
    <t>Daniel Ly</t>
  </si>
  <si>
    <t>Pat Reblin</t>
  </si>
  <si>
    <t>Parsa Nazari</t>
  </si>
  <si>
    <t>Jesse Vasquez</t>
  </si>
  <si>
    <t>Scott Peeples</t>
  </si>
  <si>
    <t>Sebastian Cornejo</t>
  </si>
  <si>
    <t>Casey Racette</t>
  </si>
  <si>
    <t>Imen Al-Samawi</t>
  </si>
  <si>
    <t>Eric Kowalski</t>
  </si>
  <si>
    <t>Andrew Arczysnki</t>
  </si>
  <si>
    <t>Thaddeus Love</t>
  </si>
  <si>
    <t>Tyler Veroneau</t>
  </si>
  <si>
    <t>Caleb Hassell</t>
  </si>
  <si>
    <t>Varun Mehta</t>
  </si>
  <si>
    <t>Marko Djordjevic</t>
  </si>
  <si>
    <t>Daniel Allgeier</t>
  </si>
  <si>
    <t>Ross Anderson</t>
  </si>
  <si>
    <t>Anthony Hinojosa</t>
  </si>
  <si>
    <t>Arash Almasi</t>
  </si>
  <si>
    <t>Ahmed Ashour</t>
  </si>
  <si>
    <t>Michael Hailemariam</t>
  </si>
  <si>
    <t>Omad Hussain</t>
  </si>
  <si>
    <t>Jhonathan Bakovic</t>
  </si>
  <si>
    <t>Ricardo Bell</t>
  </si>
  <si>
    <t>Chris Hernandez</t>
  </si>
  <si>
    <t>Jack Lesko</t>
  </si>
  <si>
    <t>Matt Fernandez</t>
  </si>
  <si>
    <t>Eric Chadsey</t>
  </si>
  <si>
    <t>Kieran Herz</t>
  </si>
  <si>
    <t>Alessio Lopez</t>
  </si>
  <si>
    <t>Jeffrey Kramer</t>
  </si>
  <si>
    <t>Youssif Hamad Youssif</t>
  </si>
  <si>
    <t>Patrick Martinez</t>
  </si>
  <si>
    <t>Jovani Octaviano</t>
  </si>
  <si>
    <t>Andrew Mehari</t>
  </si>
  <si>
    <t>Martin Nguyen</t>
  </si>
  <si>
    <t>Zyiad Mutawy</t>
  </si>
  <si>
    <t>Joe Vasquez</t>
  </si>
  <si>
    <t>Tarik Sabir-Idrisi</t>
  </si>
  <si>
    <t>Gavin Richardson</t>
  </si>
  <si>
    <t>Henry Weeks</t>
  </si>
  <si>
    <t>Ahmed Abdibrahiem</t>
  </si>
  <si>
    <t>Sergio Valdez</t>
  </si>
  <si>
    <t>Jamal Williams</t>
  </si>
  <si>
    <t>Erik Avilla-Machado</t>
  </si>
  <si>
    <t>Jacob Adler</t>
  </si>
  <si>
    <t>Bryan Moreno</t>
  </si>
  <si>
    <t>Chris Looney</t>
  </si>
  <si>
    <t>Ryan Anderon</t>
  </si>
  <si>
    <t>Joe Damaio</t>
  </si>
  <si>
    <t>Jamal Merzoug</t>
  </si>
  <si>
    <t>Grant Pettrie</t>
  </si>
  <si>
    <t>Silas Davis</t>
  </si>
  <si>
    <t>Michale Dua</t>
  </si>
  <si>
    <t>Gabriel Pica</t>
  </si>
  <si>
    <t>Kevin Flores</t>
  </si>
  <si>
    <t>Zachary McGinlay</t>
  </si>
  <si>
    <t>Joshua Dorton</t>
  </si>
  <si>
    <t>Dennis Pham</t>
  </si>
  <si>
    <t>Adam Danker Feldman</t>
  </si>
  <si>
    <t>Joe Dubas</t>
  </si>
  <si>
    <t>Michal Evens</t>
  </si>
  <si>
    <t>Edwin Galeano</t>
  </si>
  <si>
    <t>Aleander Grenewald</t>
  </si>
  <si>
    <t>Hasan Achour</t>
  </si>
  <si>
    <t>William Hill</t>
  </si>
  <si>
    <t>Haroon Ali</t>
  </si>
  <si>
    <t>Kevin Kinsey</t>
  </si>
  <si>
    <t>Stratford Jones</t>
  </si>
  <si>
    <t>Abdul Anderson</t>
  </si>
  <si>
    <t>Alexander Koch</t>
  </si>
  <si>
    <t>Sam Khalaji</t>
  </si>
  <si>
    <t>Alan Le</t>
  </si>
  <si>
    <t>Antonio Cesaratto</t>
  </si>
  <si>
    <t>Kieran McCloslkey</t>
  </si>
  <si>
    <t>Ethan Rissel</t>
  </si>
  <si>
    <t>Conor McGillicuddy</t>
  </si>
  <si>
    <t>Ray Sami</t>
  </si>
  <si>
    <t>Derek Mendez</t>
  </si>
  <si>
    <t>Tarik Ishtaiwi</t>
  </si>
  <si>
    <t>Brian Turner-Beatson</t>
  </si>
  <si>
    <t>Tom Rudwick</t>
  </si>
  <si>
    <t>Ryan Kertache</t>
  </si>
  <si>
    <t>Arthur Douglas</t>
  </si>
  <si>
    <t>Johnny Colegrove</t>
  </si>
  <si>
    <t>Max Knight</t>
  </si>
  <si>
    <t>Robert Edmondson</t>
  </si>
  <si>
    <t>Nathan Doehnert</t>
  </si>
  <si>
    <t>Abdul Eldrissi</t>
  </si>
  <si>
    <t>Christian Gore</t>
  </si>
  <si>
    <t>Solomon Magno</t>
  </si>
  <si>
    <t>Daniel Hayes</t>
  </si>
  <si>
    <t>Long Ho</t>
  </si>
  <si>
    <t>Brian Marzi</t>
  </si>
  <si>
    <t>Fred Phelps</t>
  </si>
  <si>
    <t>Daniel Wessell</t>
  </si>
  <si>
    <t>Ryan Schofield</t>
  </si>
  <si>
    <t>Evan Wessell</t>
  </si>
  <si>
    <t>Graduating Class</t>
  </si>
  <si>
    <t>Varsity Wins</t>
  </si>
  <si>
    <t>Varsity Loses</t>
  </si>
  <si>
    <t>Winning %</t>
  </si>
  <si>
    <t>Wins/year</t>
  </si>
  <si>
    <t>Senior year canceled-COVID-19</t>
  </si>
  <si>
    <t>Junior year canceled-COVID-19/Shortened Senior Season</t>
  </si>
  <si>
    <t>Sophomore year canceled-COVID-19/Shortened Junior Season</t>
  </si>
  <si>
    <t>Freshman year canceled-COVID-19/Shortened Sophmore Season</t>
  </si>
  <si>
    <t>College or University</t>
  </si>
  <si>
    <t>Years Played</t>
  </si>
  <si>
    <t>Marymount University</t>
  </si>
  <si>
    <t>Mars Hill College</t>
  </si>
  <si>
    <t>Gordon College/Messiah College/Gordon College</t>
  </si>
  <si>
    <t>Gordon College/Barton College</t>
  </si>
  <si>
    <t>Hampton University</t>
  </si>
  <si>
    <t>Howard Community College/Barton College</t>
  </si>
  <si>
    <t>Capital University</t>
  </si>
  <si>
    <t>Longwood University (Club)</t>
  </si>
  <si>
    <t>Points</t>
  </si>
  <si>
    <t>Shooting % (min. 45 shots)</t>
  </si>
  <si>
    <t>Caused Turnovers</t>
  </si>
  <si>
    <t>Faceoff Win % (min. 50)</t>
  </si>
  <si>
    <t>107 Jeff Cook</t>
  </si>
  <si>
    <t>49 Jeff Cook</t>
  </si>
  <si>
    <t>156 Jeff Cook</t>
  </si>
  <si>
    <t>195 Mikey Bickerton</t>
  </si>
  <si>
    <t>57.14% Jim Boryan</t>
  </si>
  <si>
    <t>70 Riley Reblin</t>
  </si>
  <si>
    <t>2004-2007</t>
  </si>
  <si>
    <t>2004-2006</t>
  </si>
  <si>
    <t>2012-2015</t>
  </si>
  <si>
    <t>2012-2014</t>
  </si>
  <si>
    <t>94 Mikey Bickerton</t>
  </si>
  <si>
    <t>45 Danny Hayes</t>
  </si>
  <si>
    <t>136 Mikey Bickerton</t>
  </si>
  <si>
    <t>172 Luke Nassar</t>
  </si>
  <si>
    <t>56.93% Neil Bouseliel</t>
  </si>
  <si>
    <t>47 Kieran McCloskey</t>
  </si>
  <si>
    <t>2005-2008</t>
  </si>
  <si>
    <t>2016-2019</t>
  </si>
  <si>
    <t>2006-2007</t>
  </si>
  <si>
    <t>2017-2018</t>
  </si>
  <si>
    <t>78 Neil Bouseliel</t>
  </si>
  <si>
    <t>42 Mikey Bickerton</t>
  </si>
  <si>
    <t>113 Neil Bouseliel</t>
  </si>
  <si>
    <t>144 Riley Reblin</t>
  </si>
  <si>
    <t>141 Zach Melton</t>
  </si>
  <si>
    <t>50.43% Ian Meyer</t>
  </si>
  <si>
    <t>33 Jeff Cook</t>
  </si>
  <si>
    <t>2014-2017</t>
  </si>
  <si>
    <t>61 Griffin Goodreau</t>
  </si>
  <si>
    <t>38 Angel Flores</t>
  </si>
  <si>
    <t>97 Angel Flores</t>
  </si>
  <si>
    <t>137 Danny Hays</t>
  </si>
  <si>
    <t>137 Neil Bouseliel</t>
  </si>
  <si>
    <t>48.21% Mikey Bickerton</t>
  </si>
  <si>
    <t>29 Jack Daly</t>
  </si>
  <si>
    <t>2002-2005</t>
  </si>
  <si>
    <t>2013-2016</t>
  </si>
  <si>
    <t>2005-2007</t>
  </si>
  <si>
    <t>59 Angel Flores</t>
  </si>
  <si>
    <t>35 Neil Bouseliel</t>
  </si>
  <si>
    <t>74 Griffin Goodreau</t>
  </si>
  <si>
    <t>116 Griffin Goodreau</t>
  </si>
  <si>
    <t>129 Angel Flores</t>
  </si>
  <si>
    <t>45.74% Angel Flores</t>
  </si>
  <si>
    <t>25 Ever Amaya</t>
  </si>
  <si>
    <t>2004-2005</t>
  </si>
  <si>
    <t>2016-2017</t>
  </si>
  <si>
    <t>58 Ian Meyer</t>
  </si>
  <si>
    <t>27 Peter Jaeckel</t>
  </si>
  <si>
    <t>74 Danny Hayes</t>
  </si>
  <si>
    <t>114 Evan Wessell</t>
  </si>
  <si>
    <t>115 Ian Meyer</t>
  </si>
  <si>
    <t>35.63% Lamont Lewis</t>
  </si>
  <si>
    <t>21 Jason Friday</t>
  </si>
  <si>
    <t>2007-2008</t>
  </si>
  <si>
    <t>44 Luke Nassar</t>
  </si>
  <si>
    <t>14 Ian Meyer</t>
  </si>
  <si>
    <t>72 Ian Meyer</t>
  </si>
  <si>
    <t>35.48% Andrew Stone</t>
  </si>
  <si>
    <t>21 Mason Lowe</t>
  </si>
  <si>
    <t>2014-2015</t>
  </si>
  <si>
    <t>2015-2018</t>
  </si>
  <si>
    <t>40 Jim Boryan</t>
  </si>
  <si>
    <t>107 Kyle Yolles</t>
  </si>
  <si>
    <t>20 Ahmed Younis</t>
  </si>
  <si>
    <t>2016-2018</t>
  </si>
  <si>
    <t>97 Daniel Wessell</t>
  </si>
  <si>
    <t>2006-2008</t>
  </si>
  <si>
    <t>90 Lamont Lewis</t>
  </si>
  <si>
    <t>Justice Single Season Lacrosse Records</t>
  </si>
  <si>
    <t>Faceoff Win % (Min. 30)</t>
  </si>
  <si>
    <t>61 Mikey Bickerton</t>
  </si>
  <si>
    <t>22 Mikey Bickerton</t>
  </si>
  <si>
    <t>83 Mikey Bickerton</t>
  </si>
  <si>
    <t>131 Peter Jaeckel</t>
  </si>
  <si>
    <t>129 Mikey Bickerton</t>
  </si>
  <si>
    <t>64.29% Neil Bouseliel</t>
  </si>
  <si>
    <t>49.46% Ezanna Mesfin</t>
  </si>
  <si>
    <t>2015 Senior</t>
  </si>
  <si>
    <t>2018 Sophomore</t>
  </si>
  <si>
    <t>2017 Senior</t>
  </si>
  <si>
    <t>45 Neil Bouseliel</t>
  </si>
  <si>
    <t>21 Neil Bouseliel</t>
  </si>
  <si>
    <t>66 Neil Bouseliel</t>
  </si>
  <si>
    <t>110 Peter Jaeckel</t>
  </si>
  <si>
    <t>56.76% Angel Flores</t>
  </si>
  <si>
    <t>33 Kieran McCloskey</t>
  </si>
  <si>
    <t>48.75% Isaac Marin</t>
  </si>
  <si>
    <t>2016 Senior</t>
  </si>
  <si>
    <t>2015 Junior</t>
  </si>
  <si>
    <t>2019 Junior</t>
  </si>
  <si>
    <t>41 Jeff Cook</t>
  </si>
  <si>
    <t>20 Mikey Bickerton</t>
  </si>
  <si>
    <t>56 Jeff Cook</t>
  </si>
  <si>
    <t>103 Jeff Cook</t>
  </si>
  <si>
    <t>56.25% Jim Boryan</t>
  </si>
  <si>
    <t>45.45% Chris Lane</t>
  </si>
  <si>
    <t>2007 Senior</t>
  </si>
  <si>
    <t>2014 Junior</t>
  </si>
  <si>
    <t>2014 Senior</t>
  </si>
  <si>
    <t>2018 Senior</t>
  </si>
  <si>
    <t>38 Griffin Goodreau</t>
  </si>
  <si>
    <t>18 Peter Jaeckel</t>
  </si>
  <si>
    <t>50 Griffin Goodreau</t>
  </si>
  <si>
    <t>100 Riley Reblin</t>
  </si>
  <si>
    <t>52.5% Ian Meyer</t>
  </si>
  <si>
    <t>20 Jeff Cook</t>
  </si>
  <si>
    <t>2005 Senior</t>
  </si>
  <si>
    <t>2016 Junior</t>
  </si>
  <si>
    <t>2006 Junior</t>
  </si>
  <si>
    <t xml:space="preserve">36 Jim Boryan </t>
  </si>
  <si>
    <t>17 Angel Flores</t>
  </si>
  <si>
    <t>47 Jeff Cook</t>
  </si>
  <si>
    <t>79 Griffin Goodreau</t>
  </si>
  <si>
    <t>47.29% Mikey Bickerton</t>
  </si>
  <si>
    <t>18 Mason Lowe</t>
  </si>
  <si>
    <t>32 Angel Flores</t>
  </si>
  <si>
    <t>17 Jeff Cook</t>
  </si>
  <si>
    <t xml:space="preserve">46 Mikey Bickerton </t>
  </si>
  <si>
    <t>72 Mikey Bickerton</t>
  </si>
  <si>
    <t>47.27% Mikey Bickerton</t>
  </si>
  <si>
    <t>18 Jack Daly</t>
  </si>
  <si>
    <t>2005 Sophomore</t>
  </si>
  <si>
    <t>32 Jeff Cook</t>
  </si>
  <si>
    <t>16 Danny Hayes</t>
  </si>
  <si>
    <t>46 Jeff Cook</t>
  </si>
  <si>
    <t>69 Andrew Stone</t>
  </si>
  <si>
    <t>47.27% Ian Meyer</t>
  </si>
  <si>
    <t>17 Jason Friday</t>
  </si>
  <si>
    <t>2008 Senior</t>
  </si>
  <si>
    <t>15 Jeff Cook</t>
  </si>
  <si>
    <t>44 Angel Flores</t>
  </si>
  <si>
    <t>68 Kyle Yolles</t>
  </si>
  <si>
    <t>46.03% Neil Bouseliel</t>
  </si>
  <si>
    <t>65 Jeffrey Kramer</t>
  </si>
  <si>
    <t>45.07% Angel Flores</t>
  </si>
  <si>
    <t>2019 Senior</t>
  </si>
  <si>
    <t>Justice Single Game Lacrosse Records</t>
  </si>
  <si>
    <t>Faceoff Win % (Min. 10)</t>
  </si>
  <si>
    <t>Faceoff Wins</t>
  </si>
  <si>
    <t>9 Mikey Bickerton</t>
  </si>
  <si>
    <t>5 Angel Flores</t>
  </si>
  <si>
    <t>11 Mikey Bickerton</t>
  </si>
  <si>
    <t>12 Mikey Bickerton</t>
  </si>
  <si>
    <t>11 Riley Reblin</t>
  </si>
  <si>
    <t>89.47% Isaac Marin</t>
  </si>
  <si>
    <t>22 Isaac Marin</t>
  </si>
  <si>
    <t>16-14 Loss (Mt. V)</t>
  </si>
  <si>
    <t>17-10 Win (FC)</t>
  </si>
  <si>
    <t>14-3 Win (Falls Church)</t>
  </si>
  <si>
    <t>20-10 Win (Wakefield)</t>
  </si>
  <si>
    <t>8 Mikey Bickerton</t>
  </si>
  <si>
    <t>5 Neil Bouseliel</t>
  </si>
  <si>
    <t>10 Angel Flores</t>
  </si>
  <si>
    <t>10 Riley Reblin</t>
  </si>
  <si>
    <t>88.88% Isaac Marin</t>
  </si>
  <si>
    <t>17 Isaac Marin</t>
  </si>
  <si>
    <t>17-16 Win (WnL)</t>
  </si>
  <si>
    <t>11-10 Win (Park View)</t>
  </si>
  <si>
    <t>12-10 Loss (WnL)</t>
  </si>
  <si>
    <t>9-7 Loss (WnL)</t>
  </si>
  <si>
    <t>7 Jim Boryan</t>
  </si>
  <si>
    <t>5 Mikey Bickerton</t>
  </si>
  <si>
    <t>10 Mikey Bickerton</t>
  </si>
  <si>
    <t>10 Andrew Stone</t>
  </si>
  <si>
    <t>82.35% Isaac Marin</t>
  </si>
  <si>
    <t>16 Isaac Marin</t>
  </si>
  <si>
    <t>17-14 Win (Lee)</t>
  </si>
  <si>
    <t>17-14 Loss (WnL)</t>
  </si>
  <si>
    <t>18-11 Loss (Fairfax)</t>
  </si>
  <si>
    <t>9-4 Loss (Hayfield)</t>
  </si>
  <si>
    <t>23-0 Win (Lee)</t>
  </si>
  <si>
    <t>6 Angel Flores</t>
  </si>
  <si>
    <t>9 Neil Beausoliel</t>
  </si>
  <si>
    <t>66.66% Isaac Marin</t>
  </si>
  <si>
    <t>14 Isaac Marin</t>
  </si>
  <si>
    <t>13-5 Win (Wake)</t>
  </si>
  <si>
    <t>14-10 Win (Wakefield)</t>
  </si>
  <si>
    <t>12-5 Win (Falls Church)*</t>
  </si>
  <si>
    <t>6 Jim Boryan</t>
  </si>
  <si>
    <t>9 Riley Reblin</t>
  </si>
  <si>
    <t>14-10 Win (Wake)</t>
  </si>
  <si>
    <t>18-8 Win (Lee)</t>
  </si>
  <si>
    <t>9 Matt Harrell</t>
  </si>
  <si>
    <t>8 Riley Reblin</t>
  </si>
  <si>
    <t>11-4 Win (Lee)</t>
  </si>
  <si>
    <t>12-9 Loss (Marshall)</t>
  </si>
  <si>
    <t>10-3 Loss (Falls Church)</t>
  </si>
  <si>
    <t>6  Mikey Bickerton</t>
  </si>
  <si>
    <t>4 Matt Harrell</t>
  </si>
  <si>
    <t>9 Ryan Schofield</t>
  </si>
  <si>
    <t>15-6 Win (Lee)*</t>
  </si>
  <si>
    <t>15-4 Win (Lee)</t>
  </si>
  <si>
    <t>5-4 Win (Lee)</t>
  </si>
  <si>
    <t>11-4 Loss (Herndon)</t>
  </si>
  <si>
    <t>6 Neil Bouseliel</t>
  </si>
  <si>
    <t>4 Angel Flores</t>
  </si>
  <si>
    <t>9 Andrew Stone</t>
  </si>
  <si>
    <t>11-4 Win (Edison)</t>
  </si>
  <si>
    <t>20-10 Loss (Marshall)*</t>
  </si>
  <si>
    <t>6-3 Loss (Marshall)</t>
  </si>
  <si>
    <t>4 Neil Bouseliel</t>
  </si>
  <si>
    <t>17-5 Win (Wakefield)</t>
  </si>
  <si>
    <t>8 CJ Ludwig</t>
  </si>
  <si>
    <t>7 Riley Reblin</t>
  </si>
  <si>
    <t>22-15 Loss (TC)</t>
  </si>
  <si>
    <t>15-4 Loss (Herndon)</t>
  </si>
  <si>
    <t>Opponent</t>
  </si>
  <si>
    <t>Wins</t>
  </si>
  <si>
    <t>Loses</t>
  </si>
  <si>
    <t>Annandale</t>
  </si>
  <si>
    <t>Broad Run</t>
  </si>
  <si>
    <t>Head Coach</t>
  </si>
  <si>
    <t>Seasons</t>
  </si>
  <si>
    <t>Years</t>
  </si>
  <si>
    <t>Centreville</t>
  </si>
  <si>
    <t>Hendrick Booz</t>
  </si>
  <si>
    <t>2002-2009</t>
  </si>
  <si>
    <t>Edison</t>
  </si>
  <si>
    <t>Nate Thomas</t>
  </si>
  <si>
    <t>2014-2016</t>
  </si>
  <si>
    <t>Fairfax</t>
  </si>
  <si>
    <t>2017-2020</t>
  </si>
  <si>
    <t>Falls Church</t>
  </si>
  <si>
    <t>Dan Gugino</t>
  </si>
  <si>
    <t>2011-2013</t>
  </si>
  <si>
    <t>Freedom South-Riding</t>
  </si>
  <si>
    <t>Freedom Woodbridge</t>
  </si>
  <si>
    <t>Forest Park</t>
  </si>
  <si>
    <t>George Mason</t>
  </si>
  <si>
    <t>Hatboro-Horsham</t>
  </si>
  <si>
    <t>JV Head Coach</t>
  </si>
  <si>
    <t>Ties</t>
  </si>
  <si>
    <t>Hayfield</t>
  </si>
  <si>
    <t>Handley</t>
  </si>
  <si>
    <t>2015-2016</t>
  </si>
  <si>
    <t>Heritage</t>
  </si>
  <si>
    <t>Daniel Gugino</t>
  </si>
  <si>
    <t>Herndon</t>
  </si>
  <si>
    <t>Chad Garrett</t>
  </si>
  <si>
    <t>Marshall</t>
  </si>
  <si>
    <t>McLean</t>
  </si>
  <si>
    <t>Middleburg Academy</t>
  </si>
  <si>
    <t>Assistant Coach</t>
  </si>
  <si>
    <t>Mount Vernon</t>
  </si>
  <si>
    <t>Thomas Gallo</t>
  </si>
  <si>
    <t>Park View</t>
  </si>
  <si>
    <t>Mike Jones</t>
  </si>
  <si>
    <t>Potomac Falls</t>
  </si>
  <si>
    <t>Robert E. Lee</t>
  </si>
  <si>
    <t>Donald Balsavich</t>
  </si>
  <si>
    <t>Robinson</t>
  </si>
  <si>
    <t>Rumson Fair-Haven (NJ)</t>
  </si>
  <si>
    <t>Brendan Ginley</t>
  </si>
  <si>
    <t>South County</t>
  </si>
  <si>
    <t>2015-2019</t>
  </si>
  <si>
    <t>South Lakes</t>
  </si>
  <si>
    <t>Josh Bonime</t>
  </si>
  <si>
    <t>T.C. Williams</t>
  </si>
  <si>
    <t>Jashawn Robinson</t>
  </si>
  <si>
    <t>Thomas Jefferson</t>
  </si>
  <si>
    <t>Trinity-Meadow View</t>
  </si>
  <si>
    <t>Wakefield</t>
  </si>
  <si>
    <t>Washington-Lee</t>
  </si>
  <si>
    <t>West Springfield</t>
  </si>
  <si>
    <t>Yorktown</t>
  </si>
  <si>
    <t>Totals</t>
  </si>
  <si>
    <t>Pos.</t>
  </si>
  <si>
    <t>No.</t>
  </si>
  <si>
    <t>Players</t>
  </si>
  <si>
    <t>GB's</t>
  </si>
  <si>
    <t>Goal %</t>
  </si>
  <si>
    <t>CTO's</t>
  </si>
  <si>
    <t>Schedule</t>
  </si>
  <si>
    <t>M</t>
  </si>
  <si>
    <t>Justice</t>
  </si>
  <si>
    <t>West Potomac</t>
  </si>
  <si>
    <t>Brayan Moreno</t>
  </si>
  <si>
    <t>Riley Hoang</t>
  </si>
  <si>
    <t>A</t>
  </si>
  <si>
    <t>Lewis</t>
  </si>
  <si>
    <t>FO</t>
  </si>
  <si>
    <t>Neftali Reyes</t>
  </si>
  <si>
    <t>1st Rd Regional Bye</t>
  </si>
  <si>
    <t>Regionals</t>
  </si>
  <si>
    <t>D</t>
  </si>
  <si>
    <t>Eli Arvelo</t>
  </si>
  <si>
    <t>Justice (3)</t>
  </si>
  <si>
    <t>Woodson (4)</t>
  </si>
  <si>
    <t>Goals Scored</t>
  </si>
  <si>
    <t>Mostafa Asad</t>
  </si>
  <si>
    <t>Goals Allowed</t>
  </si>
  <si>
    <t>J T Daugherty</t>
  </si>
  <si>
    <t>Kevin Nguyen</t>
  </si>
  <si>
    <t>GA/Game</t>
  </si>
  <si>
    <t>G</t>
  </si>
  <si>
    <t>A J Mahese</t>
  </si>
  <si>
    <t>Daniel Borck</t>
  </si>
  <si>
    <t>Coach</t>
  </si>
  <si>
    <t>Frank Saldan</t>
  </si>
  <si>
    <t>Oliverth Dardon</t>
  </si>
  <si>
    <t>Abdullah Mohamed</t>
  </si>
  <si>
    <t>Demetrious Varfis</t>
  </si>
  <si>
    <t>Connor Healey</t>
  </si>
  <si>
    <t>Total</t>
  </si>
  <si>
    <t>Faceoffs</t>
  </si>
  <si>
    <t>Won</t>
  </si>
  <si>
    <t>%</t>
  </si>
  <si>
    <t>Goalies</t>
  </si>
  <si>
    <t>SOG</t>
  </si>
  <si>
    <t>Saves</t>
  </si>
  <si>
    <t>Netfali Reyes</t>
  </si>
  <si>
    <t>Frank Saldana</t>
  </si>
  <si>
    <t>Roberto</t>
  </si>
  <si>
    <t># of times</t>
  </si>
  <si>
    <t>Man-Up</t>
  </si>
  <si>
    <t>Man-Down</t>
  </si>
  <si>
    <t>SOGs</t>
  </si>
  <si>
    <t>Blocked Shots</t>
  </si>
  <si>
    <t>N/A COVID 19</t>
  </si>
  <si>
    <t>Lee</t>
  </si>
  <si>
    <t>Washington-Liberty</t>
  </si>
  <si>
    <t>Hatboro-Horsham (PA)</t>
  </si>
  <si>
    <t>Will Moore</t>
  </si>
  <si>
    <t>SEASON CANCELED DUE TO COVID-19</t>
  </si>
  <si>
    <t>Tarik Sabir-Idrissi</t>
  </si>
  <si>
    <t>Steven Buky</t>
  </si>
  <si>
    <t>Ricardo Rojas</t>
  </si>
  <si>
    <t>Oliverth Darden</t>
  </si>
  <si>
    <t>Alexis Hernandez</t>
  </si>
  <si>
    <t>Imen Al-Samani</t>
  </si>
  <si>
    <t>Rumson-Fairhaven (NJ)</t>
  </si>
  <si>
    <t>Played at Rutgers University</t>
  </si>
  <si>
    <t>Played at Annandale</t>
  </si>
  <si>
    <t>Falls Church (5)</t>
  </si>
  <si>
    <t>Justice (4)</t>
  </si>
  <si>
    <t>Districts</t>
  </si>
  <si>
    <t>Marshall (1)</t>
  </si>
  <si>
    <t>Forest Park (2)</t>
  </si>
  <si>
    <t>Anthony Hinjosa</t>
  </si>
  <si>
    <t>Conor Healy</t>
  </si>
  <si>
    <t>Caleb Hassle</t>
  </si>
  <si>
    <t>Ali AL-Ukaily</t>
  </si>
  <si>
    <t>Attempts</t>
  </si>
  <si>
    <t>Clears</t>
  </si>
  <si>
    <t>Man Up</t>
  </si>
  <si>
    <t>Team</t>
  </si>
  <si>
    <t>Man Down</t>
  </si>
  <si>
    <t>Stuart</t>
  </si>
  <si>
    <t>Hassan Achour</t>
  </si>
  <si>
    <t>Anthony Le</t>
  </si>
  <si>
    <t>Meshaal Beyari</t>
  </si>
  <si>
    <t>Stuart (5)</t>
  </si>
  <si>
    <t>Thomas Jefferson (4)</t>
  </si>
  <si>
    <t>Graeme 30</t>
  </si>
  <si>
    <t>Brandon 23</t>
  </si>
  <si>
    <t>Ronald</t>
  </si>
  <si>
    <t>Parsa</t>
  </si>
  <si>
    <t>EMO</t>
  </si>
  <si>
    <t>MD</t>
  </si>
  <si>
    <t>Shooting %</t>
  </si>
  <si>
    <t>CTO</t>
  </si>
  <si>
    <t>Shots on Goal</t>
  </si>
  <si>
    <t>Save Percentage</t>
  </si>
  <si>
    <t>Michael Dua</t>
  </si>
  <si>
    <t xml:space="preserve">Stuart </t>
  </si>
  <si>
    <t>FO Win</t>
  </si>
  <si>
    <t>FO %</t>
  </si>
  <si>
    <t>Abdul Anderon</t>
  </si>
  <si>
    <t>Falls Church (4)</t>
  </si>
  <si>
    <t>Eamonn McCaffrey</t>
  </si>
  <si>
    <t>Erik Machado</t>
  </si>
  <si>
    <t>Antonio Ceserrato</t>
  </si>
  <si>
    <t>Davey Finkensteadt</t>
  </si>
  <si>
    <t>Pat Martinez</t>
  </si>
  <si>
    <t>Michael Hailermariam</t>
  </si>
  <si>
    <t>Marko Djordevic</t>
  </si>
  <si>
    <t>OT</t>
  </si>
  <si>
    <t>Robert E. Lee (5)</t>
  </si>
  <si>
    <t>Stuart (4)</t>
  </si>
  <si>
    <t>Joe Damio</t>
  </si>
  <si>
    <t>Michael Ritter</t>
  </si>
  <si>
    <t>Robert E. Lee (7)</t>
  </si>
  <si>
    <t>Stuart (2)</t>
  </si>
  <si>
    <t>Marshall (3)</t>
  </si>
  <si>
    <t>Fuzzy Marquez</t>
  </si>
  <si>
    <t>Bobby Housnei</t>
  </si>
  <si>
    <t xml:space="preserve">Edison </t>
  </si>
  <si>
    <t>Stuart (7)</t>
  </si>
  <si>
    <t>Marshall (2)</t>
  </si>
  <si>
    <t>Goal Allowed</t>
  </si>
  <si>
    <t>Nathan Dortort</t>
  </si>
  <si>
    <t>D. Mendez</t>
  </si>
  <si>
    <t>Nick Piscotta</t>
  </si>
  <si>
    <t>Shots Faced</t>
  </si>
  <si>
    <t>Leo Guedes**</t>
  </si>
  <si>
    <t>Ben Terhune**</t>
  </si>
  <si>
    <t>Shots faced</t>
  </si>
  <si>
    <t>Melvin Mazariegos***</t>
  </si>
  <si>
    <t xml:space="preserve">Falls Church </t>
  </si>
  <si>
    <t>Number</t>
  </si>
  <si>
    <t>Jake Adler</t>
  </si>
  <si>
    <t>Ricarlo Bell</t>
  </si>
  <si>
    <t>Derick Chapman</t>
  </si>
  <si>
    <t>Max Devilliers</t>
  </si>
  <si>
    <t>Kousal Kangarloo</t>
  </si>
  <si>
    <t>Cole McGinlay</t>
  </si>
  <si>
    <t>M,A</t>
  </si>
  <si>
    <t>M,D</t>
  </si>
  <si>
    <t>M/A</t>
  </si>
  <si>
    <t>Pica Alleandro</t>
  </si>
  <si>
    <t>Adam Danker-Feldman</t>
  </si>
  <si>
    <t>Denniz Babaoglu</t>
  </si>
  <si>
    <t>Kieran McCloskey</t>
  </si>
  <si>
    <t>D/M</t>
  </si>
  <si>
    <t>2 OT Districts</t>
  </si>
  <si>
    <t>Steve Goodreau</t>
  </si>
  <si>
    <t>G/M</t>
  </si>
  <si>
    <t>Joseph Tran</t>
  </si>
  <si>
    <t>Ahmad Abdibraheim</t>
  </si>
  <si>
    <t>M/D</t>
  </si>
  <si>
    <t>Julia Robinson-Parks</t>
  </si>
  <si>
    <t>Nick March</t>
  </si>
  <si>
    <t xml:space="preserve">Coach </t>
  </si>
  <si>
    <t>Chrisian Gore</t>
  </si>
  <si>
    <t>D,M</t>
  </si>
  <si>
    <t>Ethan Rissell</t>
  </si>
  <si>
    <t>Disctricts</t>
  </si>
  <si>
    <t>G,M</t>
  </si>
  <si>
    <t>Jonathan Bakovic</t>
  </si>
  <si>
    <t>Alleandro Pica</t>
  </si>
  <si>
    <t>Will Hill</t>
  </si>
  <si>
    <t>Nando Fernandez</t>
  </si>
  <si>
    <t>Peter Jeackel</t>
  </si>
  <si>
    <t>Tad Love</t>
  </si>
  <si>
    <t>Andrew Sheppard</t>
  </si>
  <si>
    <t>Erik Kowalski</t>
  </si>
  <si>
    <t>Nick Ellis</t>
  </si>
  <si>
    <t>Daniel Runnerstrom</t>
  </si>
  <si>
    <t>Robbie Edmondson</t>
  </si>
  <si>
    <t>Rosario Farruggio</t>
  </si>
  <si>
    <t>Mike McCarn</t>
  </si>
  <si>
    <t>Cancelled</t>
  </si>
  <si>
    <t>Meridian/George Mason</t>
  </si>
  <si>
    <t>Lewis/Robert E. Lee</t>
  </si>
  <si>
    <t>Alexandria City/T.C. Williams</t>
  </si>
  <si>
    <t>W.T. Woodson</t>
  </si>
  <si>
    <t xml:space="preserve">2021 - </t>
  </si>
  <si>
    <t>Goals/
Game</t>
  </si>
  <si>
    <t>Goals Against/
Game</t>
  </si>
  <si>
    <t>Average Goal 
Diff.</t>
  </si>
  <si>
    <t>Games 
Played</t>
  </si>
  <si>
    <t>Goals
For</t>
  </si>
  <si>
    <t>Goals
Against</t>
  </si>
  <si>
    <t>Goal 
Diff.</t>
  </si>
  <si>
    <t>6 Andrew Dokken</t>
  </si>
  <si>
    <t>15-2 Win (Marshall)</t>
  </si>
  <si>
    <t>7 Kyle Hothem</t>
  </si>
  <si>
    <t>24-4 Win (Lewis)</t>
  </si>
  <si>
    <t>18-5 Win (Mt. Vernon)</t>
  </si>
  <si>
    <t>4 Cooper Wiley</t>
  </si>
  <si>
    <t>11-5 Win (Jefferson)</t>
  </si>
  <si>
    <t>17-8 Win (Wakefield)</t>
  </si>
  <si>
    <t>6 Abdullah Mohamed</t>
  </si>
  <si>
    <t>9 Kyle Hothem</t>
  </si>
  <si>
    <t>63.64% Neftali Reyes</t>
  </si>
  <si>
    <t>15-2 Win (Annandale)</t>
  </si>
  <si>
    <t>72.73% Neftali Reyes</t>
  </si>
  <si>
    <t>78.57% Neftali Reyes</t>
  </si>
  <si>
    <t>16-2 Win (Edison)</t>
  </si>
  <si>
    <t>72.22% Neftali Reyes</t>
  </si>
  <si>
    <t>11 Neftali Reyes</t>
  </si>
  <si>
    <t>13 Neftali Reyes</t>
  </si>
  <si>
    <t>36 Kyle Hothem</t>
  </si>
  <si>
    <t>2021 Senior</t>
  </si>
  <si>
    <t>33 Andrew Dokken</t>
  </si>
  <si>
    <t>20 Cooper Wiley</t>
  </si>
  <si>
    <t>2021 Junior</t>
  </si>
  <si>
    <t>47 Kyle Hothem</t>
  </si>
  <si>
    <t>115 Kyle Hothem</t>
  </si>
  <si>
    <t>97 Andrew Dokken</t>
  </si>
  <si>
    <t>131 Griffin Goodreau</t>
  </si>
  <si>
    <t>121 Luke Nassar</t>
  </si>
  <si>
    <t>87 Kyle Yolles</t>
  </si>
  <si>
    <t>81 Andrew Dokken</t>
  </si>
  <si>
    <t>2019 Sophmore</t>
  </si>
  <si>
    <t>81 Patrick Ray</t>
  </si>
  <si>
    <t>Shooting % (min 25 shots)</t>
  </si>
  <si>
    <t>45.24% Cooper Wiley</t>
  </si>
  <si>
    <t>102 Riley Reblin</t>
  </si>
  <si>
    <t>60.00% Neftali Reyes</t>
  </si>
  <si>
    <t>56.04% Peter Jaekel</t>
  </si>
  <si>
    <t>51.92% Frank Saldana</t>
  </si>
  <si>
    <t>46.51% Jeffrey Kramer</t>
  </si>
  <si>
    <t>43.10% Zane Ziebell</t>
  </si>
  <si>
    <t>50 Andrew Dokken</t>
  </si>
  <si>
    <t>2019, 2021</t>
  </si>
  <si>
    <t>16 Andrew Dokken</t>
  </si>
  <si>
    <t>14 Matt Harrell</t>
  </si>
  <si>
    <t>2011-2012</t>
  </si>
  <si>
    <t>66 Andrew Dokken</t>
  </si>
  <si>
    <t>62 Peter Jaeckel</t>
  </si>
  <si>
    <t>274 Peter Jaeckel</t>
  </si>
  <si>
    <t>99 Jeffrey Kramer</t>
  </si>
  <si>
    <t>178 Andrew Dokken</t>
  </si>
  <si>
    <t>96 John Carter</t>
  </si>
  <si>
    <t>31.30% Kyle Hothem</t>
  </si>
  <si>
    <t>28.09% Andrew Dokken</t>
  </si>
  <si>
    <t>2018-2019</t>
  </si>
  <si>
    <t>172 Riley Reblin</t>
  </si>
  <si>
    <t>46.70% Chris Lane</t>
  </si>
  <si>
    <t>8-2 2021 (.800)</t>
  </si>
  <si>
    <t>Win vs. Lewis 24-4</t>
  </si>
  <si>
    <t>24 Goals 5/18/21</t>
  </si>
  <si>
    <t>18 Goals 4/28/21</t>
  </si>
  <si>
    <t>Win vs. Mt. V 18-5</t>
  </si>
  <si>
    <t>Captains</t>
  </si>
  <si>
    <t>Wins By Graduating Class</t>
  </si>
  <si>
    <t>267 Jeff Cook</t>
  </si>
  <si>
    <t>NOTE: * -  In District Playoffl game</t>
  </si>
  <si>
    <t>2017-2019</t>
  </si>
  <si>
    <t>Liam Chmura</t>
  </si>
  <si>
    <t>Brendan Short</t>
  </si>
  <si>
    <t>Naseem Elouaradia</t>
  </si>
  <si>
    <t>Brian Nguyen</t>
  </si>
  <si>
    <t>Samuel Brent</t>
  </si>
  <si>
    <t>D-Mid</t>
  </si>
  <si>
    <t>Kelly Force</t>
  </si>
  <si>
    <t>Mohammed Saud</t>
  </si>
  <si>
    <t>Thomas Palmer</t>
  </si>
  <si>
    <t>Maximillian Frutos</t>
  </si>
  <si>
    <t>Tyler Vorce</t>
  </si>
  <si>
    <t>William Geiger</t>
  </si>
  <si>
    <t>A. J. Mahese</t>
  </si>
  <si>
    <t>Frank Saldana-Moreno</t>
  </si>
  <si>
    <t>Joseph Geeselin</t>
  </si>
  <si>
    <t>John Daugherty</t>
  </si>
  <si>
    <t>Jimmy Ua</t>
  </si>
  <si>
    <t>Roberto Mendez</t>
  </si>
  <si>
    <t>Bishop O'Connell</t>
  </si>
  <si>
    <t>Bishop Ireton</t>
  </si>
  <si>
    <t>Trinity</t>
  </si>
  <si>
    <t>Woodson</t>
  </si>
  <si>
    <t>69.23% Neftali Reyes</t>
  </si>
  <si>
    <t>12-6 Win (Wakefield)</t>
  </si>
  <si>
    <t>12-11 Win (Trinity)</t>
  </si>
  <si>
    <t>10 Cooper Wiley</t>
  </si>
  <si>
    <t>6 Cooper Wiley</t>
  </si>
  <si>
    <t>15 Neftali Reyes</t>
  </si>
  <si>
    <t>5 Cooper Wiley</t>
  </si>
  <si>
    <t>11-4 Win (Lewis)</t>
  </si>
  <si>
    <t>9 Cooper Wiley</t>
  </si>
  <si>
    <t>7 Cooper Wiley</t>
  </si>
  <si>
    <t>9-8 Win (Edison)</t>
  </si>
  <si>
    <t>11 Cooper Wiley</t>
  </si>
  <si>
    <t>17-1 Win (Annandale)</t>
  </si>
  <si>
    <t>15 Cooper Wiley</t>
  </si>
  <si>
    <t>10-9 Loss (TJ)</t>
  </si>
  <si>
    <t>18-6 Win (MV)</t>
  </si>
  <si>
    <t>16 Cooper Wiley</t>
  </si>
  <si>
    <t>70.00% Cooper Wiley</t>
  </si>
  <si>
    <t>11-7 Loss (Edison)*</t>
  </si>
  <si>
    <t>70 Cooper Wiley</t>
  </si>
  <si>
    <t>2022 Senior</t>
  </si>
  <si>
    <t>34 Cooper Wiley</t>
  </si>
  <si>
    <t>104 Cooper Wiley</t>
  </si>
  <si>
    <t>174 Cooper Wiley</t>
  </si>
  <si>
    <t>19 Jay Geeslin</t>
  </si>
  <si>
    <t>2022 Sophmore</t>
  </si>
  <si>
    <t>21 C. Billeaudeaux</t>
  </si>
  <si>
    <t>61.04% Neftali Reyes</t>
  </si>
  <si>
    <t>42.86% Frank Saldana</t>
  </si>
  <si>
    <t>72 Jeff Cook</t>
  </si>
  <si>
    <t>89 Cooper Wiley</t>
  </si>
  <si>
    <t>2021-2022</t>
  </si>
  <si>
    <t>54 Cooper Wiley</t>
  </si>
  <si>
    <t>143 Cooper Wiley</t>
  </si>
  <si>
    <t>216 Cooper Wiley</t>
  </si>
  <si>
    <t>Justice Career Lacrosse Records</t>
  </si>
  <si>
    <t>41.2% Cooper Wiley</t>
  </si>
  <si>
    <t>19 Daniel Brock</t>
  </si>
  <si>
    <t>2021-</t>
  </si>
  <si>
    <t>60.34% Neftali Reyes</t>
  </si>
  <si>
    <t>47.29% Frank Saldana</t>
  </si>
  <si>
    <t>2019, 2021-2022</t>
  </si>
  <si>
    <t>36 Goals</t>
  </si>
  <si>
    <t>11 Assists</t>
  </si>
  <si>
    <t>70 Goals</t>
  </si>
  <si>
    <t>34 Assists</t>
  </si>
  <si>
    <t>Conference OPOY</t>
  </si>
  <si>
    <t>Sam Brent</t>
  </si>
  <si>
    <t>Jay Geeslin</t>
  </si>
  <si>
    <t>All-Met</t>
  </si>
  <si>
    <t>6-8 2022 (.429)</t>
  </si>
  <si>
    <t>170 - 2015</t>
  </si>
  <si>
    <t>129 - 2022</t>
  </si>
  <si>
    <t>127 - 2021</t>
  </si>
  <si>
    <t>118 - 2005</t>
  </si>
  <si>
    <t>117 - 2006</t>
  </si>
  <si>
    <t>110 - 2014</t>
  </si>
  <si>
    <t>97 - 2007</t>
  </si>
  <si>
    <t>80 - 2016</t>
  </si>
  <si>
    <t>77 - 2012</t>
  </si>
  <si>
    <t>74 - 2013</t>
  </si>
  <si>
    <t>13.1 - 2015</t>
  </si>
  <si>
    <t>12.7 - 2021</t>
  </si>
  <si>
    <t>9.2 - 2022</t>
  </si>
  <si>
    <t>9.2 - 2014</t>
  </si>
  <si>
    <t>9.0 - 2006</t>
  </si>
  <si>
    <t>8.4 - 2005</t>
  </si>
  <si>
    <t>8.1 - 2007</t>
  </si>
  <si>
    <t>6.4 - 2012</t>
  </si>
  <si>
    <t>6.2 - 2016</t>
  </si>
  <si>
    <t>6.2 - 2013</t>
  </si>
  <si>
    <t>124 - 2022</t>
  </si>
  <si>
    <t>72 - 2021</t>
  </si>
  <si>
    <t>108 - 2006</t>
  </si>
  <si>
    <t>108 - 2018</t>
  </si>
  <si>
    <t>126 - 2007</t>
  </si>
  <si>
    <t>130 - 2011</t>
  </si>
  <si>
    <t>136 - 2012</t>
  </si>
  <si>
    <t>139 - 2010</t>
  </si>
  <si>
    <t>144 - 2017</t>
  </si>
  <si>
    <t>147 - 2008</t>
  </si>
  <si>
    <t>8.9 - 2022</t>
  </si>
  <si>
    <t>7.2 - 2021</t>
  </si>
  <si>
    <t>8.3 - 2006</t>
  </si>
  <si>
    <t>9.0 - 2018</t>
  </si>
  <si>
    <t>10.5 - 2007</t>
  </si>
  <si>
    <t>10.8 - 2011</t>
  </si>
  <si>
    <t>11.3 - 2012</t>
  </si>
  <si>
    <t>11.6 - 2010</t>
  </si>
  <si>
    <t>11.8 - 2005</t>
  </si>
  <si>
    <t>12.0 - 2017</t>
  </si>
  <si>
    <t>83 - 2005</t>
  </si>
  <si>
    <t>80 - 2015</t>
  </si>
  <si>
    <t>60 - 2021</t>
  </si>
  <si>
    <t>59 - 2022</t>
  </si>
  <si>
    <t>59 - 2006</t>
  </si>
  <si>
    <t>53 - 2014</t>
  </si>
  <si>
    <t>35 - 2016</t>
  </si>
  <si>
    <t>33 - 2007</t>
  </si>
  <si>
    <t>30 - 2017</t>
  </si>
  <si>
    <t>23 - 2011</t>
  </si>
  <si>
    <t>23 - 2018</t>
  </si>
  <si>
    <t>441 - 2022</t>
  </si>
  <si>
    <t>444 - 2005</t>
  </si>
  <si>
    <t>380 - 2021</t>
  </si>
  <si>
    <t>346 - 2018</t>
  </si>
  <si>
    <t>337 - 2015</t>
  </si>
  <si>
    <t>236 - 2017</t>
  </si>
  <si>
    <t>230 - 2014</t>
  </si>
  <si>
    <t>224 -2007</t>
  </si>
  <si>
    <t>221 - 2016</t>
  </si>
  <si>
    <t>189 - 2011</t>
  </si>
  <si>
    <t>611 - 2005</t>
  </si>
  <si>
    <t>597 - 2006</t>
  </si>
  <si>
    <t>344 - 2015</t>
  </si>
  <si>
    <t>330 - 2018</t>
  </si>
  <si>
    <t>325 - 2007</t>
  </si>
  <si>
    <t>321 - 2017</t>
  </si>
  <si>
    <t>313 - 2022</t>
  </si>
  <si>
    <t>293 - 2011</t>
  </si>
  <si>
    <t>279 - 2016</t>
  </si>
  <si>
    <t>277 - 2004</t>
  </si>
  <si>
    <t>18 Goals 5/1/22</t>
  </si>
  <si>
    <t>Win vs MV 18-6</t>
  </si>
  <si>
    <t>23 Goals 4/3/19</t>
  </si>
  <si>
    <t>Win vs. Lewis 23-0</t>
  </si>
  <si>
    <t>20 Goals 3/28/19</t>
  </si>
  <si>
    <t>Win vs. Wakefield 20-10</t>
  </si>
  <si>
    <t>9 tied with 17 Goals</t>
  </si>
  <si>
    <t>Bob Scott - All American Award</t>
  </si>
  <si>
    <t>Howard Community College</t>
  </si>
  <si>
    <t>John Hopkins</t>
  </si>
  <si>
    <t>2021-2023</t>
  </si>
  <si>
    <t>Ben Hilarides</t>
  </si>
  <si>
    <t>Joe Langley</t>
  </si>
  <si>
    <t>German Contreras</t>
  </si>
  <si>
    <t>Zane Ziebele</t>
  </si>
  <si>
    <t>Christopher Newport</t>
  </si>
  <si>
    <t>N/A</t>
  </si>
  <si>
    <t>Gary Reblin</t>
  </si>
  <si>
    <t>2020 (Covid)</t>
  </si>
  <si>
    <t>Wolves Playing College Lacrosse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</si>
</sst>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m"/>
    <numFmt numFmtId="165" formatCode="0.0"/>
  </numFmts>
  <fonts count="30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  <font>
      <b/>
      <sz val="9"/>
      <color rgb="FF000000"/>
      <name val="Calibri"/>
    </font>
    <font>
      <sz val="8"/>
      <color rgb="FF000000"/>
      <name val="Calibri"/>
    </font>
    <font>
      <sz val="11"/>
      <color theme="1"/>
      <name val="Calibri"/>
    </font>
    <font>
      <sz val="9"/>
      <color rgb="FF000000"/>
      <name val="Calibri"/>
    </font>
    <font>
      <sz val="11"/>
      <color theme="1"/>
      <name val="Calibri"/>
    </font>
    <font>
      <sz val="10"/>
      <color rgb="FF222222"/>
      <name val="Arial"/>
    </font>
    <font>
      <sz val="9"/>
      <color rgb="FF000000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b/>
      <sz val="9"/>
      <color rgb="FF000000"/>
      <name val="Arial"/>
    </font>
    <font>
      <sz val="9"/>
      <color rgb="FF000000"/>
      <name val="Consolas"/>
    </font>
    <font>
      <sz val="10"/>
      <color rgb="FF000000"/>
      <name val="Arimo"/>
    </font>
    <font>
      <sz val="12"/>
      <color theme="1"/>
      <name val="Arial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8"/>
      <color rgb="FFFF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28"/>
      <color rgb="FF000000"/>
      <name val="Calibri"/>
      <family val="2"/>
    </font>
    <font>
      <b/>
      <sz val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8"/>
      <name val="Calibri"/>
      <family val="2"/>
    </font>
    <font>
      <b/>
      <sz val="2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EEECE1"/>
        <bgColor rgb="FFEEECE1"/>
      </patternFill>
    </fill>
    <fill>
      <patternFill patternType="solid">
        <fgColor theme="0" tint="-0.14999847407452621"/>
        <bgColor indexed="64"/>
      </patternFill>
    </fill>
  </fills>
  <borders count="15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2">
    <xf numFmtId="0" fontId="0" fillId="0" borderId="0" xfId="0"/>
    <xf numFmtId="0" fontId="2" fillId="2" borderId="7" xfId="0" applyFont="1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3" borderId="24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3" xfId="0" applyBorder="1"/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5" borderId="7" xfId="0" applyFill="1" applyBorder="1"/>
    <xf numFmtId="10" fontId="0" fillId="0" borderId="25" xfId="0" applyNumberFormat="1" applyBorder="1" applyAlignment="1">
      <alignment horizontal="center"/>
    </xf>
    <xf numFmtId="10" fontId="0" fillId="3" borderId="24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2" fillId="3" borderId="38" xfId="0" applyFont="1" applyFill="1" applyBorder="1"/>
    <xf numFmtId="0" fontId="2" fillId="3" borderId="39" xfId="0" applyFont="1" applyFill="1" applyBorder="1"/>
    <xf numFmtId="0" fontId="0" fillId="0" borderId="25" xfId="0" applyBorder="1"/>
    <xf numFmtId="0" fontId="0" fillId="0" borderId="25" xfId="0" applyBorder="1" applyAlignment="1">
      <alignment horizontal="right"/>
    </xf>
    <xf numFmtId="0" fontId="0" fillId="3" borderId="10" xfId="0" applyFill="1" applyBorder="1"/>
    <xf numFmtId="0" fontId="0" fillId="3" borderId="24" xfId="0" applyFill="1" applyBorder="1" applyAlignment="1">
      <alignment horizontal="right"/>
    </xf>
    <xf numFmtId="0" fontId="0" fillId="3" borderId="24" xfId="0" applyFill="1" applyBorder="1"/>
    <xf numFmtId="0" fontId="0" fillId="0" borderId="28" xfId="0" applyBorder="1"/>
    <xf numFmtId="0" fontId="0" fillId="2" borderId="12" xfId="0" applyFill="1" applyBorder="1"/>
    <xf numFmtId="0" fontId="0" fillId="2" borderId="10" xfId="0" applyFill="1" applyBorder="1"/>
    <xf numFmtId="0" fontId="0" fillId="0" borderId="46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2" xfId="0" applyBorder="1"/>
    <xf numFmtId="0" fontId="6" fillId="0" borderId="0" xfId="0" applyFont="1" applyAlignment="1">
      <alignment horizontal="center"/>
    </xf>
    <xf numFmtId="0" fontId="2" fillId="0" borderId="0" xfId="0" applyFont="1"/>
    <xf numFmtId="10" fontId="0" fillId="0" borderId="0" xfId="0" applyNumberFormat="1"/>
    <xf numFmtId="0" fontId="0" fillId="0" borderId="14" xfId="0" applyBorder="1" applyAlignment="1">
      <alignment horizontal="right"/>
    </xf>
    <xf numFmtId="0" fontId="2" fillId="3" borderId="18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3" fillId="3" borderId="47" xfId="0" applyFont="1" applyFill="1" applyBorder="1" applyAlignment="1">
      <alignment horizontal="center"/>
    </xf>
    <xf numFmtId="0" fontId="5" fillId="5" borderId="0" xfId="0" applyFont="1" applyFill="1"/>
    <xf numFmtId="0" fontId="5" fillId="0" borderId="0" xfId="0" applyFont="1"/>
    <xf numFmtId="0" fontId="0" fillId="5" borderId="12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0" borderId="14" xfId="0" applyBorder="1"/>
    <xf numFmtId="9" fontId="0" fillId="0" borderId="14" xfId="0" applyNumberFormat="1" applyBorder="1"/>
    <xf numFmtId="16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9" fontId="0" fillId="3" borderId="24" xfId="0" applyNumberFormat="1" applyFill="1" applyBorder="1"/>
    <xf numFmtId="16" fontId="2" fillId="3" borderId="0" xfId="0" applyNumberFormat="1" applyFont="1" applyFill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0" fillId="5" borderId="10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9" fontId="0" fillId="0" borderId="25" xfId="0" applyNumberFormat="1" applyBorder="1"/>
    <xf numFmtId="1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" fontId="0" fillId="3" borderId="0" xfId="0" applyNumberFormat="1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right"/>
    </xf>
    <xf numFmtId="0" fontId="7" fillId="0" borderId="0" xfId="0" applyFont="1"/>
    <xf numFmtId="0" fontId="0" fillId="0" borderId="12" xfId="0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25" xfId="0" applyFill="1" applyBorder="1"/>
    <xf numFmtId="9" fontId="0" fillId="3" borderId="25" xfId="0" applyNumberFormat="1" applyFill="1" applyBorder="1"/>
    <xf numFmtId="0" fontId="0" fillId="3" borderId="13" xfId="0" applyFill="1" applyBorder="1"/>
    <xf numFmtId="0" fontId="0" fillId="3" borderId="1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9" fontId="0" fillId="3" borderId="25" xfId="0" applyNumberFormat="1" applyFill="1" applyBorder="1" applyAlignment="1">
      <alignment horizontal="center"/>
    </xf>
    <xf numFmtId="0" fontId="0" fillId="3" borderId="28" xfId="0" applyFill="1" applyBorder="1" applyAlignment="1">
      <alignment horizontal="left"/>
    </xf>
    <xf numFmtId="9" fontId="0" fillId="0" borderId="25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6" xfId="0" applyBorder="1"/>
    <xf numFmtId="0" fontId="0" fillId="3" borderId="46" xfId="0" applyFill="1" applyBorder="1"/>
    <xf numFmtId="0" fontId="0" fillId="3" borderId="28" xfId="0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16" fontId="0" fillId="3" borderId="7" xfId="0" applyNumberFormat="1" applyFill="1" applyBorder="1" applyAlignment="1">
      <alignment horizontal="right"/>
    </xf>
    <xf numFmtId="0" fontId="0" fillId="3" borderId="7" xfId="0" applyFill="1" applyBorder="1"/>
    <xf numFmtId="164" fontId="0" fillId="3" borderId="7" xfId="0" applyNumberFormat="1" applyFill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3" borderId="35" xfId="0" applyFill="1" applyBorder="1"/>
    <xf numFmtId="0" fontId="3" fillId="3" borderId="12" xfId="0" applyFont="1" applyFill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10" fontId="0" fillId="4" borderId="12" xfId="0" applyNumberFormat="1" applyFill="1" applyBorder="1" applyAlignment="1">
      <alignment horizontal="center"/>
    </xf>
    <xf numFmtId="0" fontId="0" fillId="3" borderId="7" xfId="0" applyFill="1" applyBorder="1" applyAlignment="1">
      <alignment horizontal="right"/>
    </xf>
    <xf numFmtId="16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0" fontId="2" fillId="3" borderId="7" xfId="0" applyFont="1" applyFill="1" applyBorder="1" applyAlignment="1">
      <alignment horizontal="right"/>
    </xf>
    <xf numFmtId="0" fontId="0" fillId="0" borderId="37" xfId="0" applyBorder="1"/>
    <xf numFmtId="0" fontId="0" fillId="0" borderId="46" xfId="0" applyBorder="1"/>
    <xf numFmtId="0" fontId="2" fillId="0" borderId="49" xfId="0" applyFont="1" applyBorder="1" applyAlignment="1">
      <alignment horizontal="center" wrapText="1"/>
    </xf>
    <xf numFmtId="0" fontId="2" fillId="0" borderId="50" xfId="0" applyFont="1" applyBorder="1" applyAlignment="1">
      <alignment horizontal="center" wrapText="1"/>
    </xf>
    <xf numFmtId="0" fontId="3" fillId="0" borderId="50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51" xfId="0" applyBorder="1" applyAlignment="1">
      <alignment horizontal="center" wrapText="1"/>
    </xf>
    <xf numFmtId="0" fontId="0" fillId="0" borderId="52" xfId="0" applyBorder="1" applyAlignment="1">
      <alignment horizontal="center" wrapText="1"/>
    </xf>
    <xf numFmtId="10" fontId="0" fillId="0" borderId="52" xfId="0" applyNumberFormat="1" applyBorder="1" applyAlignment="1">
      <alignment horizontal="center" wrapText="1"/>
    </xf>
    <xf numFmtId="0" fontId="0" fillId="0" borderId="52" xfId="0" applyBorder="1" applyAlignment="1">
      <alignment horizontal="right" wrapText="1"/>
    </xf>
    <xf numFmtId="16" fontId="0" fillId="0" borderId="0" xfId="0" applyNumberFormat="1"/>
    <xf numFmtId="0" fontId="0" fillId="2" borderId="51" xfId="0" applyFill="1" applyBorder="1" applyAlignment="1">
      <alignment horizontal="center" wrapText="1"/>
    </xf>
    <xf numFmtId="0" fontId="0" fillId="2" borderId="52" xfId="0" applyFill="1" applyBorder="1" applyAlignment="1">
      <alignment horizontal="center" wrapText="1"/>
    </xf>
    <xf numFmtId="10" fontId="0" fillId="2" borderId="52" xfId="0" applyNumberFormat="1" applyFill="1" applyBorder="1" applyAlignment="1">
      <alignment horizontal="center" wrapText="1"/>
    </xf>
    <xf numFmtId="0" fontId="0" fillId="2" borderId="52" xfId="0" applyFill="1" applyBorder="1" applyAlignment="1">
      <alignment horizontal="right" wrapText="1"/>
    </xf>
    <xf numFmtId="16" fontId="0" fillId="2" borderId="7" xfId="0" applyNumberFormat="1" applyFill="1" applyBorder="1"/>
    <xf numFmtId="0" fontId="0" fillId="2" borderId="7" xfId="0" applyFill="1" applyBorder="1"/>
    <xf numFmtId="16" fontId="2" fillId="2" borderId="7" xfId="0" applyNumberFormat="1" applyFont="1" applyFill="1" applyBorder="1"/>
    <xf numFmtId="16" fontId="2" fillId="0" borderId="0" xfId="0" applyNumberFormat="1" applyFont="1"/>
    <xf numFmtId="0" fontId="0" fillId="0" borderId="55" xfId="0" applyBorder="1" applyAlignment="1">
      <alignment horizontal="center" wrapText="1"/>
    </xf>
    <xf numFmtId="0" fontId="0" fillId="0" borderId="56" xfId="0" applyBorder="1" applyAlignment="1">
      <alignment wrapText="1"/>
    </xf>
    <xf numFmtId="0" fontId="0" fillId="0" borderId="57" xfId="0" applyBorder="1" applyAlignment="1">
      <alignment horizontal="center" wrapText="1"/>
    </xf>
    <xf numFmtId="0" fontId="0" fillId="2" borderId="58" xfId="0" applyFill="1" applyBorder="1" applyAlignment="1">
      <alignment vertical="center"/>
    </xf>
    <xf numFmtId="0" fontId="0" fillId="2" borderId="52" xfId="0" applyFill="1" applyBorder="1" applyAlignment="1">
      <alignment wrapText="1"/>
    </xf>
    <xf numFmtId="0" fontId="0" fillId="2" borderId="61" xfId="0" applyFill="1" applyBorder="1" applyAlignment="1">
      <alignment horizontal="center" wrapText="1"/>
    </xf>
    <xf numFmtId="10" fontId="0" fillId="2" borderId="62" xfId="0" applyNumberFormat="1" applyFill="1" applyBorder="1"/>
    <xf numFmtId="0" fontId="0" fillId="0" borderId="58" xfId="0" applyBorder="1" applyAlignment="1">
      <alignment vertical="center"/>
    </xf>
    <xf numFmtId="0" fontId="0" fillId="0" borderId="52" xfId="0" applyBorder="1" applyAlignment="1">
      <alignment wrapText="1"/>
    </xf>
    <xf numFmtId="0" fontId="0" fillId="0" borderId="63" xfId="0" applyBorder="1" applyAlignment="1">
      <alignment horizontal="center" wrapText="1"/>
    </xf>
    <xf numFmtId="10" fontId="0" fillId="0" borderId="62" xfId="0" applyNumberFormat="1" applyBorder="1"/>
    <xf numFmtId="0" fontId="0" fillId="0" borderId="64" xfId="0" applyBorder="1" applyAlignment="1">
      <alignment vertical="center"/>
    </xf>
    <xf numFmtId="0" fontId="0" fillId="0" borderId="57" xfId="0" applyBorder="1" applyAlignment="1">
      <alignment wrapText="1"/>
    </xf>
    <xf numFmtId="10" fontId="0" fillId="0" borderId="57" xfId="0" applyNumberFormat="1" applyBorder="1" applyAlignment="1">
      <alignment horizontal="center" wrapText="1"/>
    </xf>
    <xf numFmtId="0" fontId="0" fillId="0" borderId="65" xfId="0" applyBorder="1" applyAlignment="1">
      <alignment horizontal="center" wrapText="1"/>
    </xf>
    <xf numFmtId="0" fontId="0" fillId="2" borderId="62" xfId="0" applyFill="1" applyBorder="1" applyAlignment="1">
      <alignment horizontal="center" wrapText="1"/>
    </xf>
    <xf numFmtId="0" fontId="0" fillId="2" borderId="66" xfId="0" applyFill="1" applyBorder="1" applyAlignment="1">
      <alignment horizontal="center" wrapText="1"/>
    </xf>
    <xf numFmtId="10" fontId="0" fillId="2" borderId="62" xfId="0" applyNumberFormat="1" applyFill="1" applyBorder="1" applyAlignment="1">
      <alignment horizontal="center" wrapText="1"/>
    </xf>
    <xf numFmtId="0" fontId="0" fillId="0" borderId="6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68" xfId="0" applyBorder="1" applyAlignment="1">
      <alignment wrapText="1"/>
    </xf>
    <xf numFmtId="0" fontId="0" fillId="0" borderId="69" xfId="0" applyBorder="1" applyAlignment="1">
      <alignment wrapText="1"/>
    </xf>
    <xf numFmtId="0" fontId="0" fillId="0" borderId="70" xfId="0" applyBorder="1" applyAlignment="1">
      <alignment wrapText="1"/>
    </xf>
    <xf numFmtId="0" fontId="0" fillId="0" borderId="51" xfId="0" applyBorder="1" applyAlignment="1">
      <alignment wrapText="1"/>
    </xf>
    <xf numFmtId="0" fontId="0" fillId="0" borderId="71" xfId="0" applyBorder="1" applyAlignment="1">
      <alignment horizontal="center" wrapText="1"/>
    </xf>
    <xf numFmtId="0" fontId="0" fillId="2" borderId="51" xfId="0" applyFill="1" applyBorder="1" applyAlignment="1">
      <alignment wrapText="1"/>
    </xf>
    <xf numFmtId="0" fontId="2" fillId="0" borderId="5" xfId="0" applyFont="1" applyBorder="1"/>
    <xf numFmtId="10" fontId="2" fillId="0" borderId="5" xfId="0" applyNumberFormat="1" applyFont="1" applyBorder="1"/>
    <xf numFmtId="10" fontId="0" fillId="0" borderId="28" xfId="0" applyNumberFormat="1" applyBorder="1"/>
    <xf numFmtId="10" fontId="0" fillId="2" borderId="12" xfId="0" applyNumberFormat="1" applyFill="1" applyBorder="1"/>
    <xf numFmtId="10" fontId="0" fillId="0" borderId="12" xfId="0" applyNumberFormat="1" applyBorder="1"/>
    <xf numFmtId="10" fontId="0" fillId="2" borderId="10" xfId="0" applyNumberFormat="1" applyFill="1" applyBorder="1"/>
    <xf numFmtId="0" fontId="2" fillId="0" borderId="21" xfId="0" applyFont="1" applyBorder="1"/>
    <xf numFmtId="0" fontId="0" fillId="0" borderId="21" xfId="0" applyBorder="1"/>
    <xf numFmtId="10" fontId="0" fillId="0" borderId="21" xfId="0" applyNumberFormat="1" applyBorder="1"/>
    <xf numFmtId="0" fontId="2" fillId="2" borderId="72" xfId="0" applyFont="1" applyFill="1" applyBorder="1"/>
    <xf numFmtId="10" fontId="2" fillId="2" borderId="72" xfId="0" applyNumberFormat="1" applyFont="1" applyFill="1" applyBorder="1"/>
    <xf numFmtId="10" fontId="2" fillId="0" borderId="21" xfId="0" applyNumberFormat="1" applyFont="1" applyBorder="1"/>
    <xf numFmtId="0" fontId="2" fillId="0" borderId="73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42" xfId="0" applyFont="1" applyBorder="1"/>
    <xf numFmtId="0" fontId="2" fillId="0" borderId="75" xfId="0" applyFont="1" applyBorder="1"/>
    <xf numFmtId="0" fontId="0" fillId="6" borderId="12" xfId="0" applyFill="1" applyBorder="1"/>
    <xf numFmtId="10" fontId="0" fillId="6" borderId="12" xfId="0" applyNumberFormat="1" applyFill="1" applyBorder="1"/>
    <xf numFmtId="16" fontId="0" fillId="6" borderId="7" xfId="0" applyNumberFormat="1" applyFill="1" applyBorder="1"/>
    <xf numFmtId="0" fontId="0" fillId="6" borderId="7" xfId="0" applyFill="1" applyBorder="1"/>
    <xf numFmtId="16" fontId="2" fillId="6" borderId="7" xfId="0" applyNumberFormat="1" applyFont="1" applyFill="1" applyBorder="1"/>
    <xf numFmtId="0" fontId="2" fillId="6" borderId="7" xfId="0" applyFont="1" applyFill="1" applyBorder="1"/>
    <xf numFmtId="0" fontId="8" fillId="6" borderId="12" xfId="0" applyFont="1" applyFill="1" applyBorder="1"/>
    <xf numFmtId="16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" fillId="0" borderId="22" xfId="0" applyFont="1" applyBorder="1"/>
    <xf numFmtId="0" fontId="0" fillId="0" borderId="79" xfId="0" applyBorder="1"/>
    <xf numFmtId="10" fontId="0" fillId="0" borderId="79" xfId="0" applyNumberFormat="1" applyBorder="1"/>
    <xf numFmtId="0" fontId="0" fillId="0" borderId="43" xfId="0" applyBorder="1"/>
    <xf numFmtId="0" fontId="0" fillId="2" borderId="65" xfId="0" applyFill="1" applyBorder="1" applyAlignment="1">
      <alignment horizontal="center" wrapText="1"/>
    </xf>
    <xf numFmtId="0" fontId="0" fillId="0" borderId="81" xfId="0" applyBorder="1" applyAlignment="1">
      <alignment horizontal="center" wrapText="1"/>
    </xf>
    <xf numFmtId="10" fontId="0" fillId="0" borderId="82" xfId="0" applyNumberFormat="1" applyBorder="1"/>
    <xf numFmtId="10" fontId="0" fillId="0" borderId="71" xfId="0" applyNumberFormat="1" applyBorder="1" applyAlignment="1">
      <alignment horizontal="center" wrapText="1"/>
    </xf>
    <xf numFmtId="0" fontId="0" fillId="0" borderId="29" xfId="0" applyBorder="1"/>
    <xf numFmtId="10" fontId="0" fillId="0" borderId="29" xfId="0" applyNumberFormat="1" applyBorder="1"/>
    <xf numFmtId="0" fontId="0" fillId="0" borderId="83" xfId="0" applyBorder="1" applyAlignment="1">
      <alignment horizontal="center" wrapText="1"/>
    </xf>
    <xf numFmtId="10" fontId="2" fillId="2" borderId="7" xfId="0" applyNumberFormat="1" applyFont="1" applyFill="1" applyBorder="1"/>
    <xf numFmtId="0" fontId="0" fillId="2" borderId="84" xfId="0" applyFill="1" applyBorder="1" applyAlignment="1">
      <alignment horizontal="center" wrapText="1"/>
    </xf>
    <xf numFmtId="10" fontId="0" fillId="2" borderId="84" xfId="0" applyNumberFormat="1" applyFill="1" applyBorder="1" applyAlignment="1">
      <alignment horizontal="center" wrapText="1"/>
    </xf>
    <xf numFmtId="0" fontId="0" fillId="0" borderId="85" xfId="0" applyBorder="1" applyAlignment="1">
      <alignment horizontal="center" wrapText="1"/>
    </xf>
    <xf numFmtId="0" fontId="0" fillId="0" borderId="86" xfId="0" applyBorder="1" applyAlignment="1">
      <alignment horizontal="center" wrapText="1"/>
    </xf>
    <xf numFmtId="10" fontId="0" fillId="0" borderId="85" xfId="0" applyNumberFormat="1" applyBorder="1" applyAlignment="1">
      <alignment horizontal="center" wrapText="1"/>
    </xf>
    <xf numFmtId="0" fontId="0" fillId="2" borderId="62" xfId="0" applyFill="1" applyBorder="1" applyAlignment="1">
      <alignment horizontal="center"/>
    </xf>
    <xf numFmtId="10" fontId="0" fillId="0" borderId="62" xfId="0" applyNumberFormat="1" applyBorder="1" applyAlignment="1">
      <alignment horizontal="center" wrapText="1"/>
    </xf>
    <xf numFmtId="10" fontId="0" fillId="0" borderId="0" xfId="0" applyNumberFormat="1" applyAlignment="1">
      <alignment horizontal="center" wrapText="1"/>
    </xf>
    <xf numFmtId="46" fontId="8" fillId="0" borderId="0" xfId="0" applyNumberFormat="1" applyFont="1" applyAlignment="1">
      <alignment vertical="center" wrapText="1"/>
    </xf>
    <xf numFmtId="0" fontId="0" fillId="2" borderId="34" xfId="0" applyFill="1" applyBorder="1"/>
    <xf numFmtId="0" fontId="0" fillId="0" borderId="62" xfId="0" applyBorder="1" applyAlignment="1">
      <alignment horizontal="center"/>
    </xf>
    <xf numFmtId="0" fontId="0" fillId="0" borderId="85" xfId="0" applyBorder="1" applyAlignment="1">
      <alignment horizontal="center"/>
    </xf>
    <xf numFmtId="0" fontId="0" fillId="2" borderId="89" xfId="0" applyFill="1" applyBorder="1" applyAlignment="1">
      <alignment horizontal="center"/>
    </xf>
    <xf numFmtId="10" fontId="0" fillId="2" borderId="89" xfId="0" applyNumberFormat="1" applyFill="1" applyBorder="1" applyAlignment="1">
      <alignment horizontal="center" wrapText="1"/>
    </xf>
    <xf numFmtId="0" fontId="0" fillId="0" borderId="62" xfId="0" applyBorder="1"/>
    <xf numFmtId="0" fontId="1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/>
    </xf>
    <xf numFmtId="0" fontId="15" fillId="2" borderId="7" xfId="0" applyFont="1" applyFill="1" applyBorder="1"/>
    <xf numFmtId="0" fontId="0" fillId="0" borderId="78" xfId="0" applyBorder="1" applyAlignment="1">
      <alignment horizontal="center"/>
    </xf>
    <xf numFmtId="0" fontId="0" fillId="0" borderId="12" xfId="0" applyBorder="1" applyAlignment="1">
      <alignment wrapText="1"/>
    </xf>
    <xf numFmtId="0" fontId="0" fillId="3" borderId="12" xfId="0" applyFill="1" applyBorder="1" applyAlignment="1">
      <alignment wrapText="1"/>
    </xf>
    <xf numFmtId="0" fontId="0" fillId="0" borderId="12" xfId="0" applyBorder="1" applyAlignment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0" fontId="0" fillId="3" borderId="12" xfId="0" applyNumberFormat="1" applyFill="1" applyBorder="1" applyAlignment="1">
      <alignment horizontal="center" vertical="center"/>
    </xf>
    <xf numFmtId="0" fontId="16" fillId="3" borderId="12" xfId="0" applyFont="1" applyFill="1" applyBorder="1"/>
    <xf numFmtId="0" fontId="16" fillId="3" borderId="12" xfId="0" applyFont="1" applyFill="1" applyBorder="1" applyAlignment="1">
      <alignment horizontal="center"/>
    </xf>
    <xf numFmtId="0" fontId="16" fillId="3" borderId="24" xfId="0" applyFont="1" applyFill="1" applyBorder="1" applyAlignment="1">
      <alignment horizontal="center"/>
    </xf>
    <xf numFmtId="0" fontId="16" fillId="7" borderId="91" xfId="0" applyFont="1" applyFill="1" applyBorder="1" applyAlignment="1">
      <alignment horizontal="center"/>
    </xf>
    <xf numFmtId="0" fontId="0" fillId="0" borderId="78" xfId="0" applyBorder="1"/>
    <xf numFmtId="10" fontId="0" fillId="0" borderId="78" xfId="0" applyNumberFormat="1" applyBorder="1" applyAlignment="1">
      <alignment horizontal="center"/>
    </xf>
    <xf numFmtId="0" fontId="0" fillId="0" borderId="92" xfId="0" applyBorder="1" applyAlignment="1">
      <alignment horizontal="center"/>
    </xf>
    <xf numFmtId="10" fontId="0" fillId="0" borderId="92" xfId="0" applyNumberFormat="1" applyBorder="1" applyAlignment="1">
      <alignment horizontal="center"/>
    </xf>
    <xf numFmtId="0" fontId="0" fillId="3" borderId="91" xfId="0" applyFill="1" applyBorder="1" applyAlignment="1">
      <alignment horizontal="center"/>
    </xf>
    <xf numFmtId="10" fontId="0" fillId="4" borderId="91" xfId="0" applyNumberFormat="1" applyFill="1" applyBorder="1" applyAlignment="1">
      <alignment horizontal="center"/>
    </xf>
    <xf numFmtId="0" fontId="0" fillId="0" borderId="91" xfId="0" applyBorder="1" applyAlignment="1">
      <alignment horizontal="center"/>
    </xf>
    <xf numFmtId="10" fontId="0" fillId="0" borderId="91" xfId="0" applyNumberFormat="1" applyBorder="1" applyAlignment="1">
      <alignment horizontal="center"/>
    </xf>
    <xf numFmtId="10" fontId="0" fillId="3" borderId="91" xfId="0" applyNumberFormat="1" applyFill="1" applyBorder="1" applyAlignment="1">
      <alignment horizontal="center"/>
    </xf>
    <xf numFmtId="10" fontId="0" fillId="3" borderId="91" xfId="0" applyNumberFormat="1" applyFill="1" applyBorder="1" applyAlignment="1">
      <alignment horizontal="right"/>
    </xf>
    <xf numFmtId="10" fontId="0" fillId="0" borderId="91" xfId="0" applyNumberFormat="1" applyBorder="1" applyAlignment="1">
      <alignment horizontal="right"/>
    </xf>
    <xf numFmtId="0" fontId="0" fillId="3" borderId="91" xfId="0" applyFill="1" applyBorder="1"/>
    <xf numFmtId="0" fontId="0" fillId="0" borderId="94" xfId="0" applyBorder="1"/>
    <xf numFmtId="0" fontId="6" fillId="0" borderId="78" xfId="0" applyFont="1" applyBorder="1" applyAlignment="1">
      <alignment horizontal="center"/>
    </xf>
    <xf numFmtId="0" fontId="20" fillId="0" borderId="78" xfId="0" applyFont="1" applyBorder="1" applyAlignment="1">
      <alignment horizontal="center"/>
    </xf>
    <xf numFmtId="0" fontId="18" fillId="0" borderId="78" xfId="0" applyFont="1" applyBorder="1" applyAlignment="1">
      <alignment horizontal="center"/>
    </xf>
    <xf numFmtId="14" fontId="18" fillId="0" borderId="78" xfId="0" applyNumberFormat="1" applyFont="1" applyBorder="1" applyAlignment="1">
      <alignment horizontal="center"/>
    </xf>
    <xf numFmtId="0" fontId="21" fillId="0" borderId="78" xfId="0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22" fillId="2" borderId="12" xfId="0" applyFont="1" applyFill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3" fillId="3" borderId="27" xfId="0" applyFont="1" applyFill="1" applyBorder="1" applyAlignment="1">
      <alignment horizontal="center"/>
    </xf>
    <xf numFmtId="10" fontId="23" fillId="3" borderId="24" xfId="0" applyNumberFormat="1" applyFont="1" applyFill="1" applyBorder="1" applyAlignment="1">
      <alignment horizontal="center"/>
    </xf>
    <xf numFmtId="2" fontId="23" fillId="3" borderId="27" xfId="0" applyNumberFormat="1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2" fillId="0" borderId="125" xfId="0" applyFont="1" applyBorder="1" applyAlignment="1">
      <alignment horizontal="center"/>
    </xf>
    <xf numFmtId="0" fontId="22" fillId="7" borderId="125" xfId="0" applyFont="1" applyFill="1" applyBorder="1" applyAlignment="1">
      <alignment horizontal="center"/>
    </xf>
    <xf numFmtId="0" fontId="22" fillId="7" borderId="12" xfId="0" applyFont="1" applyFill="1" applyBorder="1" applyAlignment="1">
      <alignment horizontal="center"/>
    </xf>
    <xf numFmtId="0" fontId="22" fillId="7" borderId="28" xfId="0" applyFont="1" applyFill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92" xfId="0" applyFont="1" applyBorder="1" applyAlignment="1">
      <alignment horizontal="center"/>
    </xf>
    <xf numFmtId="0" fontId="22" fillId="7" borderId="91" xfId="0" applyFont="1" applyFill="1" applyBorder="1" applyAlignment="1">
      <alignment horizontal="center"/>
    </xf>
    <xf numFmtId="0" fontId="22" fillId="7" borderId="127" xfId="0" applyFont="1" applyFill="1" applyBorder="1" applyAlignment="1">
      <alignment horizontal="center"/>
    </xf>
    <xf numFmtId="0" fontId="22" fillId="7" borderId="103" xfId="0" applyFont="1" applyFill="1" applyBorder="1" applyAlignment="1">
      <alignment horizontal="center"/>
    </xf>
    <xf numFmtId="0" fontId="22" fillId="7" borderId="130" xfId="0" applyFont="1" applyFill="1" applyBorder="1" applyAlignment="1">
      <alignment horizontal="center"/>
    </xf>
    <xf numFmtId="0" fontId="23" fillId="7" borderId="130" xfId="0" applyFont="1" applyFill="1" applyBorder="1" applyAlignment="1">
      <alignment horizontal="center"/>
    </xf>
    <xf numFmtId="0" fontId="22" fillId="2" borderId="132" xfId="0" applyFont="1" applyFill="1" applyBorder="1" applyAlignment="1">
      <alignment horizontal="center"/>
    </xf>
    <xf numFmtId="0" fontId="17" fillId="2" borderId="78" xfId="0" applyFont="1" applyFill="1" applyBorder="1" applyAlignment="1">
      <alignment horizontal="center"/>
    </xf>
    <xf numFmtId="0" fontId="17" fillId="2" borderId="28" xfId="0" applyFont="1" applyFill="1" applyBorder="1"/>
    <xf numFmtId="0" fontId="23" fillId="2" borderId="28" xfId="0" applyFont="1" applyFill="1" applyBorder="1"/>
    <xf numFmtId="0" fontId="22" fillId="7" borderId="92" xfId="0" applyFont="1" applyFill="1" applyBorder="1" applyAlignment="1">
      <alignment horizontal="center"/>
    </xf>
    <xf numFmtId="0" fontId="23" fillId="0" borderId="78" xfId="0" applyFont="1" applyBorder="1" applyAlignment="1">
      <alignment horizontal="center"/>
    </xf>
    <xf numFmtId="0" fontId="23" fillId="0" borderId="78" xfId="0" applyFont="1" applyBorder="1"/>
    <xf numFmtId="0" fontId="22" fillId="0" borderId="78" xfId="0" applyFont="1" applyBorder="1" applyAlignment="1">
      <alignment horizontal="center"/>
    </xf>
    <xf numFmtId="0" fontId="22" fillId="7" borderId="10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0" fontId="22" fillId="7" borderId="24" xfId="0" applyFont="1" applyFill="1" applyBorder="1" applyAlignment="1">
      <alignment horizontal="center"/>
    </xf>
    <xf numFmtId="14" fontId="23" fillId="7" borderId="12" xfId="0" applyNumberFormat="1" applyFont="1" applyFill="1" applyBorder="1" applyAlignment="1">
      <alignment horizontal="center"/>
    </xf>
    <xf numFmtId="0" fontId="23" fillId="7" borderId="12" xfId="0" applyFont="1" applyFill="1" applyBorder="1" applyAlignment="1">
      <alignment horizontal="center"/>
    </xf>
    <xf numFmtId="14" fontId="23" fillId="7" borderId="10" xfId="0" applyNumberFormat="1" applyFont="1" applyFill="1" applyBorder="1" applyAlignment="1">
      <alignment horizontal="center"/>
    </xf>
    <xf numFmtId="0" fontId="23" fillId="7" borderId="24" xfId="0" applyFont="1" applyFill="1" applyBorder="1" applyAlignment="1">
      <alignment horizontal="center"/>
    </xf>
    <xf numFmtId="14" fontId="23" fillId="7" borderId="10" xfId="0" applyNumberFormat="1" applyFont="1" applyFill="1" applyBorder="1" applyAlignment="1">
      <alignment horizontal="right"/>
    </xf>
    <xf numFmtId="14" fontId="23" fillId="7" borderId="11" xfId="0" applyNumberFormat="1" applyFont="1" applyFill="1" applyBorder="1" applyAlignment="1">
      <alignment horizontal="center"/>
    </xf>
    <xf numFmtId="0" fontId="23" fillId="7" borderId="10" xfId="0" applyFont="1" applyFill="1" applyBorder="1" applyAlignment="1">
      <alignment horizontal="center"/>
    </xf>
    <xf numFmtId="14" fontId="23" fillId="7" borderId="92" xfId="0" applyNumberFormat="1" applyFont="1" applyFill="1" applyBorder="1" applyAlignment="1">
      <alignment horizontal="center"/>
    </xf>
    <xf numFmtId="0" fontId="23" fillId="7" borderId="92" xfId="0" applyFont="1" applyFill="1" applyBorder="1" applyAlignment="1">
      <alignment horizontal="center"/>
    </xf>
    <xf numFmtId="0" fontId="23" fillId="7" borderId="46" xfId="0" applyFont="1" applyFill="1" applyBorder="1" applyAlignment="1">
      <alignment horizontal="center"/>
    </xf>
    <xf numFmtId="0" fontId="23" fillId="7" borderId="28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23" fillId="3" borderId="10" xfId="0" applyFont="1" applyFill="1" applyBorder="1" applyAlignment="1">
      <alignment horizontal="center"/>
    </xf>
    <xf numFmtId="0" fontId="23" fillId="3" borderId="24" xfId="0" applyFont="1" applyFill="1" applyBorder="1" applyAlignment="1">
      <alignment horizontal="center"/>
    </xf>
    <xf numFmtId="0" fontId="17" fillId="3" borderId="95" xfId="0" applyFont="1" applyFill="1" applyBorder="1" applyAlignment="1">
      <alignment wrapText="1"/>
    </xf>
    <xf numFmtId="0" fontId="23" fillId="0" borderId="98" xfId="0" applyFont="1" applyBorder="1"/>
    <xf numFmtId="0" fontId="23" fillId="0" borderId="93" xfId="0" applyFont="1" applyBorder="1" applyAlignment="1">
      <alignment horizontal="right"/>
    </xf>
    <xf numFmtId="10" fontId="23" fillId="0" borderId="93" xfId="0" applyNumberFormat="1" applyFont="1" applyBorder="1" applyAlignment="1">
      <alignment horizontal="right"/>
    </xf>
    <xf numFmtId="2" fontId="23" fillId="0" borderId="93" xfId="0" applyNumberFormat="1" applyFont="1" applyBorder="1" applyAlignment="1">
      <alignment horizontal="right"/>
    </xf>
    <xf numFmtId="2" fontId="23" fillId="0" borderId="99" xfId="0" applyNumberFormat="1" applyFont="1" applyBorder="1" applyAlignment="1">
      <alignment horizontal="right"/>
    </xf>
    <xf numFmtId="0" fontId="23" fillId="7" borderId="100" xfId="0" applyFont="1" applyFill="1" applyBorder="1"/>
    <xf numFmtId="0" fontId="23" fillId="7" borderId="91" xfId="0" applyFont="1" applyFill="1" applyBorder="1" applyAlignment="1">
      <alignment horizontal="right"/>
    </xf>
    <xf numFmtId="10" fontId="23" fillId="7" borderId="91" xfId="0" applyNumberFormat="1" applyFont="1" applyFill="1" applyBorder="1" applyAlignment="1">
      <alignment horizontal="right"/>
    </xf>
    <xf numFmtId="2" fontId="23" fillId="7" borderId="91" xfId="0" applyNumberFormat="1" applyFont="1" applyFill="1" applyBorder="1" applyAlignment="1">
      <alignment horizontal="right"/>
    </xf>
    <xf numFmtId="2" fontId="23" fillId="7" borderId="101" xfId="0" applyNumberFormat="1" applyFont="1" applyFill="1" applyBorder="1" applyAlignment="1">
      <alignment horizontal="right"/>
    </xf>
    <xf numFmtId="0" fontId="23" fillId="0" borderId="100" xfId="0" applyFont="1" applyBorder="1"/>
    <xf numFmtId="0" fontId="23" fillId="0" borderId="91" xfId="0" applyFont="1" applyBorder="1" applyAlignment="1">
      <alignment horizontal="right"/>
    </xf>
    <xf numFmtId="10" fontId="23" fillId="0" borderId="91" xfId="0" applyNumberFormat="1" applyFont="1" applyBorder="1" applyAlignment="1">
      <alignment horizontal="right"/>
    </xf>
    <xf numFmtId="2" fontId="23" fillId="0" borderId="91" xfId="0" applyNumberFormat="1" applyFont="1" applyBorder="1" applyAlignment="1">
      <alignment horizontal="right"/>
    </xf>
    <xf numFmtId="2" fontId="23" fillId="0" borderId="101" xfId="0" applyNumberFormat="1" applyFont="1" applyBorder="1" applyAlignment="1">
      <alignment horizontal="right"/>
    </xf>
    <xf numFmtId="2" fontId="23" fillId="7" borderId="91" xfId="0" applyNumberFormat="1" applyFont="1" applyFill="1" applyBorder="1" applyAlignment="1">
      <alignment horizontal="center"/>
    </xf>
    <xf numFmtId="2" fontId="23" fillId="7" borderId="101" xfId="0" applyNumberFormat="1" applyFont="1" applyFill="1" applyBorder="1" applyAlignment="1">
      <alignment horizontal="center"/>
    </xf>
    <xf numFmtId="0" fontId="23" fillId="0" borderId="102" xfId="0" applyFont="1" applyBorder="1"/>
    <xf numFmtId="0" fontId="23" fillId="0" borderId="103" xfId="0" applyFont="1" applyBorder="1" applyAlignment="1">
      <alignment horizontal="right"/>
    </xf>
    <xf numFmtId="10" fontId="23" fillId="0" borderId="103" xfId="0" applyNumberFormat="1" applyFont="1" applyBorder="1" applyAlignment="1">
      <alignment horizontal="right"/>
    </xf>
    <xf numFmtId="2" fontId="23" fillId="0" borderId="103" xfId="0" applyNumberFormat="1" applyFont="1" applyBorder="1" applyAlignment="1">
      <alignment horizontal="right"/>
    </xf>
    <xf numFmtId="2" fontId="23" fillId="0" borderId="104" xfId="0" applyNumberFormat="1" applyFont="1" applyBorder="1" applyAlignment="1">
      <alignment horizontal="right"/>
    </xf>
    <xf numFmtId="0" fontId="17" fillId="7" borderId="95" xfId="0" applyFont="1" applyFill="1" applyBorder="1"/>
    <xf numFmtId="0" fontId="17" fillId="7" borderId="96" xfId="0" applyFont="1" applyFill="1" applyBorder="1" applyAlignment="1">
      <alignment horizontal="right"/>
    </xf>
    <xf numFmtId="10" fontId="17" fillId="7" borderId="96" xfId="0" applyNumberFormat="1" applyFont="1" applyFill="1" applyBorder="1" applyAlignment="1">
      <alignment horizontal="right"/>
    </xf>
    <xf numFmtId="2" fontId="17" fillId="7" borderId="96" xfId="0" applyNumberFormat="1" applyFont="1" applyFill="1" applyBorder="1" applyAlignment="1">
      <alignment horizontal="right"/>
    </xf>
    <xf numFmtId="3" fontId="17" fillId="7" borderId="96" xfId="0" applyNumberFormat="1" applyFont="1" applyFill="1" applyBorder="1" applyAlignment="1">
      <alignment horizontal="right"/>
    </xf>
    <xf numFmtId="2" fontId="17" fillId="7" borderId="97" xfId="0" applyNumberFormat="1" applyFont="1" applyFill="1" applyBorder="1" applyAlignment="1">
      <alignment horizontal="right"/>
    </xf>
    <xf numFmtId="0" fontId="23" fillId="7" borderId="13" xfId="0" applyFont="1" applyFill="1" applyBorder="1" applyAlignment="1">
      <alignment horizontal="center"/>
    </xf>
    <xf numFmtId="0" fontId="23" fillId="7" borderId="91" xfId="0" applyFont="1" applyFill="1" applyBorder="1" applyAlignment="1">
      <alignment horizontal="center"/>
    </xf>
    <xf numFmtId="0" fontId="23" fillId="7" borderId="20" xfId="0" applyFont="1" applyFill="1" applyBorder="1" applyAlignment="1">
      <alignment horizontal="center"/>
    </xf>
    <xf numFmtId="0" fontId="16" fillId="3" borderId="25" xfId="0" applyFont="1" applyFill="1" applyBorder="1"/>
    <xf numFmtId="9" fontId="16" fillId="3" borderId="25" xfId="0" applyNumberFormat="1" applyFont="1" applyFill="1" applyBorder="1"/>
    <xf numFmtId="0" fontId="19" fillId="3" borderId="12" xfId="0" applyFont="1" applyFill="1" applyBorder="1" applyAlignment="1">
      <alignment horizontal="center"/>
    </xf>
    <xf numFmtId="0" fontId="19" fillId="3" borderId="28" xfId="0" applyFont="1" applyFill="1" applyBorder="1" applyAlignment="1">
      <alignment horizontal="left"/>
    </xf>
    <xf numFmtId="0" fontId="19" fillId="3" borderId="12" xfId="0" applyFont="1" applyFill="1" applyBorder="1" applyAlignment="1">
      <alignment horizontal="left"/>
    </xf>
    <xf numFmtId="0" fontId="19" fillId="0" borderId="28" xfId="0" applyFont="1" applyBorder="1" applyAlignment="1">
      <alignment horizontal="left"/>
    </xf>
    <xf numFmtId="0" fontId="19" fillId="0" borderId="26" xfId="0" applyFont="1" applyBorder="1" applyAlignment="1">
      <alignment horizontal="center"/>
    </xf>
    <xf numFmtId="0" fontId="16" fillId="0" borderId="0" xfId="0" applyFont="1"/>
    <xf numFmtId="16" fontId="19" fillId="0" borderId="0" xfId="0" applyNumberFormat="1" applyFont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3" borderId="12" xfId="0" applyNumberFormat="1" applyFill="1" applyBorder="1" applyAlignment="1">
      <alignment horizontal="right"/>
    </xf>
    <xf numFmtId="0" fontId="23" fillId="0" borderId="13" xfId="0" applyFont="1" applyBorder="1" applyAlignment="1">
      <alignment horizontal="center"/>
    </xf>
    <xf numFmtId="14" fontId="23" fillId="7" borderId="91" xfId="0" applyNumberFormat="1" applyFont="1" applyFill="1" applyBorder="1" applyAlignment="1">
      <alignment horizontal="center"/>
    </xf>
    <xf numFmtId="0" fontId="22" fillId="7" borderId="27" xfId="0" applyFont="1" applyFill="1" applyBorder="1" applyAlignment="1">
      <alignment horizontal="center"/>
    </xf>
    <xf numFmtId="14" fontId="23" fillId="0" borderId="78" xfId="0" applyNumberFormat="1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14" fontId="23" fillId="0" borderId="12" xfId="0" applyNumberFormat="1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14" fontId="23" fillId="0" borderId="28" xfId="0" applyNumberFormat="1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14" fontId="23" fillId="0" borderId="28" xfId="0" applyNumberFormat="1" applyFont="1" applyBorder="1" applyAlignment="1">
      <alignment horizontal="right"/>
    </xf>
    <xf numFmtId="14" fontId="23" fillId="0" borderId="25" xfId="0" applyNumberFormat="1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14" fontId="23" fillId="0" borderId="11" xfId="0" applyNumberFormat="1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14" fontId="23" fillId="0" borderId="46" xfId="0" applyNumberFormat="1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91" xfId="0" applyFont="1" applyBorder="1" applyAlignment="1">
      <alignment horizontal="center"/>
    </xf>
    <xf numFmtId="0" fontId="23" fillId="0" borderId="91" xfId="0" applyFont="1" applyBorder="1" applyAlignment="1">
      <alignment horizontal="center"/>
    </xf>
    <xf numFmtId="14" fontId="23" fillId="0" borderId="91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14" fontId="23" fillId="0" borderId="0" xfId="0" applyNumberFormat="1" applyFont="1" applyAlignment="1">
      <alignment horizontal="center"/>
    </xf>
    <xf numFmtId="0" fontId="22" fillId="0" borderId="115" xfId="0" applyFont="1" applyBorder="1" applyAlignment="1">
      <alignment horizontal="center"/>
    </xf>
    <xf numFmtId="0" fontId="22" fillId="0" borderId="117" xfId="0" applyFont="1" applyBorder="1" applyAlignment="1">
      <alignment horizontal="center"/>
    </xf>
    <xf numFmtId="14" fontId="23" fillId="0" borderId="118" xfId="0" applyNumberFormat="1" applyFont="1" applyBorder="1" applyAlignment="1">
      <alignment horizontal="center"/>
    </xf>
    <xf numFmtId="14" fontId="27" fillId="0" borderId="78" xfId="0" applyNumberFormat="1" applyFont="1" applyBorder="1" applyAlignment="1">
      <alignment horizontal="center"/>
    </xf>
    <xf numFmtId="0" fontId="23" fillId="0" borderId="142" xfId="0" applyFont="1" applyBorder="1" applyAlignment="1">
      <alignment horizontal="center"/>
    </xf>
    <xf numFmtId="14" fontId="23" fillId="0" borderId="20" xfId="0" applyNumberFormat="1" applyFont="1" applyBorder="1" applyAlignment="1">
      <alignment horizontal="center"/>
    </xf>
    <xf numFmtId="0" fontId="23" fillId="0" borderId="72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0" fillId="0" borderId="101" xfId="0" applyBorder="1" applyAlignment="1">
      <alignment horizontal="center"/>
    </xf>
    <xf numFmtId="0" fontId="0" fillId="3" borderId="101" xfId="0" applyFill="1" applyBorder="1" applyAlignment="1">
      <alignment horizontal="center"/>
    </xf>
    <xf numFmtId="0" fontId="22" fillId="2" borderId="92" xfId="0" applyFont="1" applyFill="1" applyBorder="1" applyAlignment="1">
      <alignment horizontal="center"/>
    </xf>
    <xf numFmtId="16" fontId="19" fillId="7" borderId="0" xfId="0" applyNumberFormat="1" applyFont="1" applyFill="1" applyAlignment="1">
      <alignment horizontal="right"/>
    </xf>
    <xf numFmtId="0" fontId="19" fillId="7" borderId="0" xfId="0" applyFont="1" applyFill="1"/>
    <xf numFmtId="0" fontId="19" fillId="7" borderId="0" xfId="0" applyFont="1" applyFill="1" applyAlignment="1">
      <alignment horizontal="right"/>
    </xf>
    <xf numFmtId="16" fontId="2" fillId="7" borderId="0" xfId="0" applyNumberFormat="1" applyFont="1" applyFill="1" applyAlignment="1">
      <alignment horizontal="right"/>
    </xf>
    <xf numFmtId="0" fontId="2" fillId="7" borderId="0" xfId="0" applyFont="1" applyFill="1"/>
    <xf numFmtId="0" fontId="2" fillId="7" borderId="0" xfId="0" applyFont="1" applyFill="1" applyAlignment="1">
      <alignment horizontal="right"/>
    </xf>
    <xf numFmtId="16" fontId="16" fillId="7" borderId="0" xfId="0" applyNumberFormat="1" applyFont="1" applyFill="1" applyAlignment="1">
      <alignment horizontal="right"/>
    </xf>
    <xf numFmtId="0" fontId="16" fillId="7" borderId="0" xfId="0" applyFont="1" applyFill="1"/>
    <xf numFmtId="0" fontId="16" fillId="7" borderId="0" xfId="0" applyFont="1" applyFill="1" applyAlignment="1">
      <alignment horizontal="right"/>
    </xf>
    <xf numFmtId="16" fontId="0" fillId="7" borderId="0" xfId="0" applyNumberFormat="1" applyFill="1" applyAlignment="1">
      <alignment horizontal="right"/>
    </xf>
    <xf numFmtId="0" fontId="0" fillId="7" borderId="0" xfId="0" applyFill="1" applyAlignment="1">
      <alignment horizontal="right"/>
    </xf>
    <xf numFmtId="0" fontId="23" fillId="0" borderId="27" xfId="0" applyFont="1" applyBorder="1" applyAlignment="1">
      <alignment horizontal="center"/>
    </xf>
    <xf numFmtId="0" fontId="23" fillId="7" borderId="44" xfId="0" applyFont="1" applyFill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0" fillId="3" borderId="152" xfId="0" applyFill="1" applyBorder="1" applyAlignment="1">
      <alignment horizontal="center"/>
    </xf>
    <xf numFmtId="0" fontId="0" fillId="3" borderId="153" xfId="0" applyFill="1" applyBorder="1" applyAlignment="1">
      <alignment horizontal="center"/>
    </xf>
    <xf numFmtId="0" fontId="0" fillId="3" borderId="154" xfId="0" applyFill="1" applyBorder="1" applyAlignment="1">
      <alignment horizontal="center"/>
    </xf>
    <xf numFmtId="0" fontId="0" fillId="0" borderId="100" xfId="0" applyBorder="1" applyAlignment="1">
      <alignment horizontal="center"/>
    </xf>
    <xf numFmtId="0" fontId="0" fillId="3" borderId="100" xfId="0" applyFill="1" applyBorder="1" applyAlignment="1">
      <alignment horizontal="center"/>
    </xf>
    <xf numFmtId="0" fontId="0" fillId="0" borderId="102" xfId="0" applyBorder="1" applyAlignment="1">
      <alignment horizontal="center"/>
    </xf>
    <xf numFmtId="0" fontId="0" fillId="0" borderId="103" xfId="0" applyBorder="1" applyAlignment="1">
      <alignment horizontal="center"/>
    </xf>
    <xf numFmtId="0" fontId="0" fillId="0" borderId="104" xfId="0" applyBorder="1" applyAlignment="1">
      <alignment horizontal="center"/>
    </xf>
    <xf numFmtId="0" fontId="17" fillId="3" borderId="96" xfId="0" applyFont="1" applyFill="1" applyBorder="1" applyAlignment="1">
      <alignment horizontal="center" wrapText="1"/>
    </xf>
    <xf numFmtId="0" fontId="17" fillId="3" borderId="97" xfId="0" applyFont="1" applyFill="1" applyBorder="1" applyAlignment="1">
      <alignment horizontal="center" wrapText="1"/>
    </xf>
    <xf numFmtId="0" fontId="23" fillId="7" borderId="13" xfId="0" applyFont="1" applyFill="1" applyBorder="1" applyAlignment="1">
      <alignment horizontal="center"/>
    </xf>
    <xf numFmtId="0" fontId="23" fillId="7" borderId="27" xfId="0" applyFont="1" applyFill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3" fillId="0" borderId="14" xfId="0" applyFont="1" applyBorder="1"/>
    <xf numFmtId="0" fontId="23" fillId="2" borderId="17" xfId="0" applyFont="1" applyFill="1" applyBorder="1" applyAlignment="1">
      <alignment horizontal="center"/>
    </xf>
    <xf numFmtId="0" fontId="23" fillId="0" borderId="18" xfId="0" applyFont="1" applyBorder="1"/>
    <xf numFmtId="0" fontId="23" fillId="7" borderId="14" xfId="0" applyFont="1" applyFill="1" applyBorder="1"/>
    <xf numFmtId="0" fontId="1" fillId="0" borderId="14" xfId="0" applyFont="1" applyBorder="1"/>
    <xf numFmtId="0" fontId="23" fillId="0" borderId="44" xfId="0" applyFont="1" applyBorder="1"/>
    <xf numFmtId="0" fontId="23" fillId="0" borderId="137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2" borderId="15" xfId="0" applyFont="1" applyFill="1" applyBorder="1" applyAlignment="1">
      <alignment horizontal="center"/>
    </xf>
    <xf numFmtId="0" fontId="23" fillId="0" borderId="16" xfId="0" applyFont="1" applyBorder="1"/>
    <xf numFmtId="0" fontId="23" fillId="0" borderId="144" xfId="0" applyFont="1" applyBorder="1" applyAlignment="1">
      <alignment horizontal="center"/>
    </xf>
    <xf numFmtId="0" fontId="23" fillId="0" borderId="150" xfId="0" applyFont="1" applyBorder="1" applyAlignment="1">
      <alignment horizontal="center"/>
    </xf>
    <xf numFmtId="0" fontId="23" fillId="0" borderId="142" xfId="0" applyFont="1" applyBorder="1" applyAlignment="1">
      <alignment horizontal="center"/>
    </xf>
    <xf numFmtId="0" fontId="23" fillId="0" borderId="143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3" fillId="7" borderId="44" xfId="0" applyFont="1" applyFill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/>
    <xf numFmtId="0" fontId="0" fillId="2" borderId="13" xfId="0" applyFill="1" applyBorder="1" applyAlignment="1">
      <alignment horizontal="center"/>
    </xf>
    <xf numFmtId="0" fontId="23" fillId="2" borderId="27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17" fontId="23" fillId="0" borderId="13" xfId="0" applyNumberFormat="1" applyFont="1" applyBorder="1" applyAlignment="1">
      <alignment horizontal="center"/>
    </xf>
    <xf numFmtId="17" fontId="23" fillId="0" borderId="27" xfId="0" applyNumberFormat="1" applyFont="1" applyBorder="1" applyAlignment="1">
      <alignment horizontal="center"/>
    </xf>
    <xf numFmtId="17" fontId="23" fillId="2" borderId="13" xfId="0" applyNumberFormat="1" applyFont="1" applyFill="1" applyBorder="1" applyAlignment="1">
      <alignment horizontal="center"/>
    </xf>
    <xf numFmtId="17" fontId="23" fillId="2" borderId="27" xfId="0" applyNumberFormat="1" applyFont="1" applyFill="1" applyBorder="1" applyAlignment="1">
      <alignment horizontal="center"/>
    </xf>
    <xf numFmtId="0" fontId="1" fillId="0" borderId="25" xfId="0" applyFont="1" applyBorder="1"/>
    <xf numFmtId="0" fontId="0" fillId="3" borderId="13" xfId="0" applyFill="1" applyBorder="1" applyAlignment="1">
      <alignment horizontal="center"/>
    </xf>
    <xf numFmtId="0" fontId="1" fillId="0" borderId="48" xfId="0" applyFont="1" applyBorder="1"/>
    <xf numFmtId="0" fontId="24" fillId="0" borderId="91" xfId="0" applyFont="1" applyBorder="1" applyAlignment="1">
      <alignment horizontal="center"/>
    </xf>
    <xf numFmtId="0" fontId="24" fillId="0" borderId="136" xfId="0" applyFont="1" applyBorder="1" applyAlignment="1">
      <alignment horizontal="center"/>
    </xf>
    <xf numFmtId="0" fontId="24" fillId="0" borderId="137" xfId="0" applyFont="1" applyBorder="1" applyAlignment="1">
      <alignment horizontal="center"/>
    </xf>
    <xf numFmtId="0" fontId="24" fillId="0" borderId="138" xfId="0" applyFont="1" applyBorder="1" applyAlignment="1">
      <alignment horizontal="center"/>
    </xf>
    <xf numFmtId="0" fontId="24" fillId="0" borderId="139" xfId="0" applyFont="1" applyBorder="1" applyAlignment="1">
      <alignment horizontal="center"/>
    </xf>
    <xf numFmtId="0" fontId="24" fillId="0" borderId="140" xfId="0" applyFont="1" applyBorder="1" applyAlignment="1">
      <alignment horizontal="center"/>
    </xf>
    <xf numFmtId="0" fontId="24" fillId="0" borderId="141" xfId="0" applyFont="1" applyBorder="1" applyAlignment="1">
      <alignment horizontal="center"/>
    </xf>
    <xf numFmtId="0" fontId="23" fillId="7" borderId="126" xfId="0" applyFont="1" applyFill="1" applyBorder="1"/>
    <xf numFmtId="0" fontId="23" fillId="0" borderId="126" xfId="0" applyFont="1" applyBorder="1"/>
    <xf numFmtId="0" fontId="23" fillId="7" borderId="27" xfId="0" applyFont="1" applyFill="1" applyBorder="1"/>
    <xf numFmtId="0" fontId="23" fillId="0" borderId="27" xfId="0" applyFont="1" applyBorder="1"/>
    <xf numFmtId="0" fontId="23" fillId="7" borderId="44" xfId="0" applyFont="1" applyFill="1" applyBorder="1"/>
    <xf numFmtId="0" fontId="0" fillId="0" borderId="0" xfId="0" applyAlignment="1">
      <alignment horizontal="center"/>
    </xf>
    <xf numFmtId="0" fontId="0" fillId="0" borderId="0" xfId="0"/>
    <xf numFmtId="0" fontId="23" fillId="7" borderId="128" xfId="0" applyFont="1" applyFill="1" applyBorder="1" applyAlignment="1">
      <alignment horizontal="center"/>
    </xf>
    <xf numFmtId="0" fontId="23" fillId="7" borderId="109" xfId="0" applyFont="1" applyFill="1" applyBorder="1"/>
    <xf numFmtId="0" fontId="23" fillId="0" borderId="20" xfId="0" applyFont="1" applyBorder="1" applyAlignment="1">
      <alignment horizontal="center"/>
    </xf>
    <xf numFmtId="0" fontId="23" fillId="0" borderId="47" xfId="0" applyFont="1" applyBorder="1"/>
    <xf numFmtId="0" fontId="23" fillId="7" borderId="26" xfId="0" applyFont="1" applyFill="1" applyBorder="1" applyAlignment="1">
      <alignment horizontal="center"/>
    </xf>
    <xf numFmtId="0" fontId="23" fillId="7" borderId="25" xfId="0" applyFont="1" applyFill="1" applyBorder="1"/>
    <xf numFmtId="0" fontId="23" fillId="7" borderId="129" xfId="0" applyFont="1" applyFill="1" applyBorder="1"/>
    <xf numFmtId="0" fontId="23" fillId="7" borderId="91" xfId="0" applyFont="1" applyFill="1" applyBorder="1" applyAlignment="1">
      <alignment horizontal="center"/>
    </xf>
    <xf numFmtId="0" fontId="23" fillId="7" borderId="91" xfId="0" applyFont="1" applyFill="1" applyBorder="1"/>
    <xf numFmtId="0" fontId="23" fillId="7" borderId="103" xfId="0" applyFont="1" applyFill="1" applyBorder="1" applyAlignment="1">
      <alignment horizontal="center"/>
    </xf>
    <xf numFmtId="0" fontId="23" fillId="7" borderId="103" xfId="0" applyFont="1" applyFill="1" applyBorder="1"/>
    <xf numFmtId="0" fontId="23" fillId="7" borderId="131" xfId="0" applyFont="1" applyFill="1" applyBorder="1"/>
    <xf numFmtId="0" fontId="23" fillId="7" borderId="20" xfId="0" applyFont="1" applyFill="1" applyBorder="1" applyAlignment="1">
      <alignment horizontal="center"/>
    </xf>
    <xf numFmtId="0" fontId="23" fillId="7" borderId="47" xfId="0" applyFont="1" applyFill="1" applyBorder="1"/>
    <xf numFmtId="0" fontId="23" fillId="0" borderId="33" xfId="0" applyFont="1" applyBorder="1" applyAlignment="1">
      <alignment horizontal="center"/>
    </xf>
    <xf numFmtId="0" fontId="23" fillId="0" borderId="37" xfId="0" applyFont="1" applyBorder="1"/>
    <xf numFmtId="0" fontId="0" fillId="0" borderId="78" xfId="0" applyBorder="1" applyAlignment="1">
      <alignment horizontal="center"/>
    </xf>
    <xf numFmtId="0" fontId="1" fillId="0" borderId="78" xfId="0" applyFont="1" applyBorder="1"/>
    <xf numFmtId="0" fontId="23" fillId="0" borderId="78" xfId="0" applyFont="1" applyBorder="1" applyAlignment="1">
      <alignment horizontal="center"/>
    </xf>
    <xf numFmtId="0" fontId="23" fillId="0" borderId="78" xfId="0" applyFont="1" applyBorder="1"/>
    <xf numFmtId="0" fontId="17" fillId="2" borderId="26" xfId="0" applyFont="1" applyFill="1" applyBorder="1" applyAlignment="1">
      <alignment horizontal="center"/>
    </xf>
    <xf numFmtId="0" fontId="23" fillId="0" borderId="25" xfId="0" applyFont="1" applyBorder="1"/>
    <xf numFmtId="0" fontId="23" fillId="0" borderId="106" xfId="0" applyFont="1" applyBorder="1"/>
    <xf numFmtId="0" fontId="18" fillId="0" borderId="78" xfId="0" applyFont="1" applyBorder="1" applyAlignment="1">
      <alignment horizontal="center"/>
    </xf>
    <xf numFmtId="0" fontId="18" fillId="0" borderId="78" xfId="0" applyFont="1" applyBorder="1"/>
    <xf numFmtId="0" fontId="23" fillId="0" borderId="116" xfId="0" applyFont="1" applyBorder="1" applyAlignment="1">
      <alignment horizontal="center"/>
    </xf>
    <xf numFmtId="0" fontId="23" fillId="0" borderId="146" xfId="0" applyFont="1" applyBorder="1"/>
    <xf numFmtId="0" fontId="23" fillId="0" borderId="91" xfId="0" applyFont="1" applyBorder="1" applyAlignment="1">
      <alignment horizontal="center"/>
    </xf>
    <xf numFmtId="0" fontId="23" fillId="0" borderId="91" xfId="0" applyFont="1" applyBorder="1"/>
    <xf numFmtId="0" fontId="23" fillId="0" borderId="46" xfId="0" applyFont="1" applyBorder="1"/>
    <xf numFmtId="0" fontId="23" fillId="7" borderId="46" xfId="0" applyFont="1" applyFill="1" applyBorder="1"/>
    <xf numFmtId="0" fontId="23" fillId="0" borderId="19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23" fillId="0" borderId="9" xfId="0" applyFont="1" applyBorder="1"/>
    <xf numFmtId="0" fontId="17" fillId="3" borderId="8" xfId="0" applyFont="1" applyFill="1" applyBorder="1" applyAlignment="1">
      <alignment horizontal="center"/>
    </xf>
    <xf numFmtId="0" fontId="17" fillId="3" borderId="45" xfId="0" applyFont="1" applyFill="1" applyBorder="1" applyAlignment="1">
      <alignment horizontal="center"/>
    </xf>
    <xf numFmtId="14" fontId="23" fillId="0" borderId="26" xfId="0" applyNumberFormat="1" applyFont="1" applyBorder="1" applyAlignment="1">
      <alignment horizontal="center"/>
    </xf>
    <xf numFmtId="14" fontId="23" fillId="0" borderId="48" xfId="0" applyNumberFormat="1" applyFont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1" fillId="0" borderId="46" xfId="0" applyFont="1" applyBorder="1"/>
    <xf numFmtId="0" fontId="7" fillId="0" borderId="0" xfId="0" applyFont="1"/>
    <xf numFmtId="0" fontId="2" fillId="3" borderId="45" xfId="0" applyFont="1" applyFill="1" applyBorder="1" applyAlignment="1">
      <alignment horizontal="center"/>
    </xf>
    <xf numFmtId="0" fontId="1" fillId="0" borderId="23" xfId="0" applyFont="1" applyBorder="1"/>
    <xf numFmtId="0" fontId="2" fillId="0" borderId="0" xfId="0" applyFont="1"/>
    <xf numFmtId="0" fontId="16" fillId="0" borderId="46" xfId="0" applyFont="1" applyBorder="1"/>
    <xf numFmtId="0" fontId="17" fillId="0" borderId="25" xfId="0" applyFont="1" applyBorder="1"/>
    <xf numFmtId="0" fontId="0" fillId="0" borderId="19" xfId="0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6" fillId="7" borderId="91" xfId="0" applyFont="1" applyFill="1" applyBorder="1" applyAlignment="1">
      <alignment horizontal="center"/>
    </xf>
    <xf numFmtId="0" fontId="17" fillId="7" borderId="91" xfId="0" applyFont="1" applyFill="1" applyBorder="1"/>
    <xf numFmtId="0" fontId="0" fillId="3" borderId="91" xfId="0" applyFill="1" applyBorder="1" applyAlignment="1">
      <alignment horizontal="center"/>
    </xf>
    <xf numFmtId="0" fontId="1" fillId="0" borderId="91" xfId="0" applyFont="1" applyBorder="1"/>
    <xf numFmtId="0" fontId="0" fillId="0" borderId="91" xfId="0" applyBorder="1" applyAlignment="1">
      <alignment horizontal="center"/>
    </xf>
    <xf numFmtId="0" fontId="0" fillId="0" borderId="91" xfId="0" applyBorder="1" applyAlignment="1">
      <alignment wrapText="1"/>
    </xf>
    <xf numFmtId="0" fontId="0" fillId="0" borderId="53" xfId="0" applyBorder="1" applyAlignment="1">
      <alignment horizontal="center" wrapText="1"/>
    </xf>
    <xf numFmtId="0" fontId="1" fillId="0" borderId="54" xfId="0" applyFont="1" applyBorder="1"/>
    <xf numFmtId="0" fontId="0" fillId="0" borderId="40" xfId="0" applyBorder="1" applyAlignment="1">
      <alignment horizontal="center" wrapText="1"/>
    </xf>
    <xf numFmtId="0" fontId="1" fillId="0" borderId="42" xfId="0" applyFont="1" applyBorder="1"/>
    <xf numFmtId="0" fontId="2" fillId="0" borderId="5" xfId="0" applyFont="1" applyBorder="1" applyAlignment="1">
      <alignment horizontal="center"/>
    </xf>
    <xf numFmtId="0" fontId="0" fillId="2" borderId="59" xfId="0" applyFill="1" applyBorder="1" applyAlignment="1">
      <alignment horizontal="center" wrapText="1"/>
    </xf>
    <xf numFmtId="0" fontId="1" fillId="0" borderId="60" xfId="0" applyFont="1" applyBorder="1"/>
    <xf numFmtId="0" fontId="0" fillId="2" borderId="40" xfId="0" applyFill="1" applyBorder="1" applyAlignment="1">
      <alignment horizontal="center" wrapText="1"/>
    </xf>
    <xf numFmtId="0" fontId="0" fillId="2" borderId="40" xfId="0" applyFill="1" applyBorder="1" applyAlignment="1">
      <alignment horizontal="center" vertical="center"/>
    </xf>
    <xf numFmtId="10" fontId="0" fillId="0" borderId="13" xfId="0" applyNumberFormat="1" applyBorder="1" applyAlignment="1">
      <alignment horizontal="center"/>
    </xf>
    <xf numFmtId="10" fontId="0" fillId="0" borderId="26" xfId="0" applyNumberFormat="1" applyBorder="1" applyAlignment="1">
      <alignment horizontal="center"/>
    </xf>
    <xf numFmtId="10" fontId="0" fillId="2" borderId="13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73" xfId="0" applyFont="1" applyBorder="1" applyAlignment="1">
      <alignment horizontal="center"/>
    </xf>
    <xf numFmtId="0" fontId="1" fillId="0" borderId="73" xfId="0" applyFont="1" applyBorder="1"/>
    <xf numFmtId="10" fontId="0" fillId="0" borderId="74" xfId="0" applyNumberFormat="1" applyBorder="1" applyAlignment="1">
      <alignment horizontal="center"/>
    </xf>
    <xf numFmtId="0" fontId="1" fillId="0" borderId="74" xfId="0" applyFont="1" applyBorder="1"/>
    <xf numFmtId="0" fontId="2" fillId="0" borderId="0" xfId="0" applyFont="1" applyAlignment="1">
      <alignment horizontal="center"/>
    </xf>
    <xf numFmtId="0" fontId="12" fillId="5" borderId="76" xfId="0" applyFont="1" applyFill="1" applyBorder="1" applyAlignment="1">
      <alignment horizontal="left" vertical="center"/>
    </xf>
    <xf numFmtId="0" fontId="1" fillId="0" borderId="77" xfId="0" applyFont="1" applyBorder="1"/>
    <xf numFmtId="0" fontId="0" fillId="0" borderId="4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40" xfId="0" applyFill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2" borderId="53" xfId="0" applyFill="1" applyBorder="1" applyAlignment="1">
      <alignment horizontal="center" wrapText="1"/>
    </xf>
    <xf numFmtId="0" fontId="1" fillId="0" borderId="80" xfId="0" applyFont="1" applyBorder="1"/>
    <xf numFmtId="0" fontId="0" fillId="0" borderId="59" xfId="0" applyBorder="1" applyAlignment="1">
      <alignment horizontal="center" wrapText="1"/>
    </xf>
    <xf numFmtId="0" fontId="1" fillId="0" borderId="90" xfId="0" applyFont="1" applyBorder="1"/>
    <xf numFmtId="0" fontId="0" fillId="0" borderId="4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87" xfId="0" applyFill="1" applyBorder="1" applyAlignment="1">
      <alignment horizontal="center"/>
    </xf>
    <xf numFmtId="0" fontId="1" fillId="0" borderId="88" xfId="0" applyFont="1" applyBorder="1"/>
    <xf numFmtId="0" fontId="0" fillId="0" borderId="0" xfId="0" applyAlignment="1">
      <alignment horizontal="center" wrapText="1"/>
    </xf>
    <xf numFmtId="0" fontId="28" fillId="0" borderId="1" xfId="0" applyFont="1" applyBorder="1" applyAlignment="1">
      <alignment horizontal="center"/>
    </xf>
    <xf numFmtId="0" fontId="23" fillId="0" borderId="2" xfId="0" applyFont="1" applyBorder="1"/>
    <xf numFmtId="0" fontId="23" fillId="0" borderId="3" xfId="0" applyFont="1" applyBorder="1"/>
    <xf numFmtId="0" fontId="23" fillId="0" borderId="4" xfId="0" applyFont="1" applyBorder="1"/>
    <xf numFmtId="0" fontId="23" fillId="0" borderId="5" xfId="0" applyFont="1" applyBorder="1"/>
    <xf numFmtId="0" fontId="23" fillId="0" borderId="6" xfId="0" applyFont="1" applyBorder="1"/>
    <xf numFmtId="0" fontId="17" fillId="2" borderId="155" xfId="0" applyFont="1" applyFill="1" applyBorder="1" applyAlignment="1">
      <alignment horizontal="center"/>
    </xf>
    <xf numFmtId="0" fontId="17" fillId="2" borderId="43" xfId="0" applyFont="1" applyFill="1" applyBorder="1" applyAlignment="1">
      <alignment horizontal="center"/>
    </xf>
    <xf numFmtId="0" fontId="17" fillId="2" borderId="156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7" borderId="144" xfId="0" applyFont="1" applyFill="1" applyBorder="1" applyAlignment="1">
      <alignment horizontal="center"/>
    </xf>
    <xf numFmtId="0" fontId="23" fillId="7" borderId="150" xfId="0" applyFont="1" applyFill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23" fillId="0" borderId="19" xfId="0" applyFont="1" applyBorder="1"/>
    <xf numFmtId="0" fontId="23" fillId="4" borderId="13" xfId="0" applyFont="1" applyFill="1" applyBorder="1" applyAlignment="1">
      <alignment horizontal="center"/>
    </xf>
    <xf numFmtId="0" fontId="23" fillId="4" borderId="12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  <xf numFmtId="0" fontId="17" fillId="0" borderId="144" xfId="0" applyFont="1" applyFill="1" applyBorder="1" applyAlignment="1">
      <alignment horizontal="center"/>
    </xf>
    <xf numFmtId="0" fontId="17" fillId="0" borderId="151" xfId="0" applyFont="1" applyFill="1" applyBorder="1" applyAlignment="1">
      <alignment horizontal="center"/>
    </xf>
    <xf numFmtId="0" fontId="17" fillId="0" borderId="150" xfId="0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23" fillId="0" borderId="25" xfId="0" applyFont="1" applyFill="1" applyBorder="1"/>
    <xf numFmtId="0" fontId="23" fillId="0" borderId="28" xfId="0" applyFont="1" applyFill="1" applyBorder="1" applyAlignment="1">
      <alignment horizontal="center"/>
    </xf>
    <xf numFmtId="0" fontId="29" fillId="0" borderId="119" xfId="0" applyFont="1" applyBorder="1" applyAlignment="1">
      <alignment horizontal="center" vertical="center"/>
    </xf>
    <xf numFmtId="0" fontId="29" fillId="0" borderId="122" xfId="0" applyFont="1" applyBorder="1" applyAlignment="1">
      <alignment horizontal="center" vertical="center"/>
    </xf>
    <xf numFmtId="0" fontId="29" fillId="0" borderId="133" xfId="0" applyFont="1" applyBorder="1" applyAlignment="1">
      <alignment horizontal="center" vertical="center"/>
    </xf>
    <xf numFmtId="0" fontId="29" fillId="0" borderId="134" xfId="0" applyFont="1" applyBorder="1" applyAlignment="1">
      <alignment horizontal="center" vertical="center"/>
    </xf>
    <xf numFmtId="0" fontId="29" fillId="0" borderId="135" xfId="0" applyFont="1" applyBorder="1" applyAlignment="1">
      <alignment horizontal="center" vertical="center"/>
    </xf>
    <xf numFmtId="0" fontId="29" fillId="0" borderId="111" xfId="0" applyFont="1" applyBorder="1" applyAlignment="1">
      <alignment horizontal="center" vertical="center"/>
    </xf>
    <xf numFmtId="0" fontId="23" fillId="0" borderId="48" xfId="0" applyFont="1" applyBorder="1"/>
    <xf numFmtId="0" fontId="17" fillId="7" borderId="26" xfId="0" applyFont="1" applyFill="1" applyBorder="1" applyAlignment="1">
      <alignment horizontal="center"/>
    </xf>
    <xf numFmtId="0" fontId="23" fillId="2" borderId="20" xfId="0" applyFont="1" applyFill="1" applyBorder="1" applyAlignment="1">
      <alignment horizontal="center"/>
    </xf>
    <xf numFmtId="0" fontId="23" fillId="2" borderId="91" xfId="0" applyFont="1" applyFill="1" applyBorder="1"/>
    <xf numFmtId="0" fontId="17" fillId="0" borderId="0" xfId="0" applyFont="1" applyAlignment="1">
      <alignment horizontal="center"/>
    </xf>
    <xf numFmtId="0" fontId="17" fillId="7" borderId="91" xfId="0" applyFont="1" applyFill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3" borderId="13" xfId="0" applyFont="1" applyFill="1" applyBorder="1" applyAlignment="1">
      <alignment horizontal="center"/>
    </xf>
    <xf numFmtId="0" fontId="23" fillId="3" borderId="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  <xf numFmtId="0" fontId="23" fillId="2" borderId="25" xfId="0" applyFont="1" applyFill="1" applyBorder="1" applyAlignment="1">
      <alignment horizontal="center"/>
    </xf>
    <xf numFmtId="0" fontId="23" fillId="4" borderId="25" xfId="0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3" fillId="2" borderId="14" xfId="0" applyFont="1" applyFill="1" applyBorder="1" applyAlignment="1">
      <alignment horizontal="center"/>
    </xf>
    <xf numFmtId="0" fontId="23" fillId="4" borderId="14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center"/>
    </xf>
    <xf numFmtId="0" fontId="23" fillId="0" borderId="14" xfId="0" applyFont="1" applyFill="1" applyBorder="1"/>
    <xf numFmtId="0" fontId="23" fillId="2" borderId="91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0" fillId="3" borderId="93" xfId="0" applyFill="1" applyBorder="1" applyAlignment="1">
      <alignment horizontal="center"/>
    </xf>
    <xf numFmtId="0" fontId="0" fillId="0" borderId="93" xfId="0" applyBorder="1" applyAlignment="1">
      <alignment horizontal="center"/>
    </xf>
    <xf numFmtId="0" fontId="0" fillId="3" borderId="103" xfId="0" applyFill="1" applyBorder="1" applyAlignment="1">
      <alignment horizontal="center"/>
    </xf>
    <xf numFmtId="0" fontId="23" fillId="3" borderId="29" xfId="0" applyFont="1" applyFill="1" applyBorder="1" applyAlignment="1">
      <alignment horizontal="center"/>
    </xf>
    <xf numFmtId="0" fontId="23" fillId="3" borderId="31" xfId="0" applyFont="1" applyFill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3" borderId="12" xfId="0" applyFont="1" applyFill="1" applyBorder="1" applyAlignment="1">
      <alignment horizontal="center"/>
    </xf>
    <xf numFmtId="0" fontId="23" fillId="3" borderId="130" xfId="0" applyFont="1" applyFill="1" applyBorder="1" applyAlignment="1">
      <alignment horizontal="center"/>
    </xf>
    <xf numFmtId="0" fontId="23" fillId="3" borderId="109" xfId="0" applyFont="1" applyFill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3" fillId="0" borderId="93" xfId="0" applyFont="1" applyBorder="1" applyAlignment="1">
      <alignment horizontal="center"/>
    </xf>
    <xf numFmtId="10" fontId="23" fillId="0" borderId="25" xfId="0" applyNumberFormat="1" applyFon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28" fillId="0" borderId="112" xfId="0" applyFont="1" applyBorder="1" applyAlignment="1">
      <alignment horizontal="center"/>
    </xf>
    <xf numFmtId="0" fontId="28" fillId="0" borderId="113" xfId="0" applyFont="1" applyBorder="1" applyAlignment="1">
      <alignment horizontal="center"/>
    </xf>
    <xf numFmtId="0" fontId="28" fillId="0" borderId="114" xfId="0" applyFont="1" applyBorder="1" applyAlignment="1">
      <alignment horizontal="center"/>
    </xf>
    <xf numFmtId="0" fontId="23" fillId="2" borderId="119" xfId="0" applyFont="1" applyFill="1" applyBorder="1" applyAlignment="1">
      <alignment horizontal="center"/>
    </xf>
    <xf numFmtId="0" fontId="17" fillId="2" borderId="120" xfId="0" applyFont="1" applyFill="1" applyBorder="1" applyAlignment="1">
      <alignment horizontal="center"/>
    </xf>
    <xf numFmtId="0" fontId="23" fillId="0" borderId="121" xfId="0" applyFont="1" applyBorder="1"/>
    <xf numFmtId="0" fontId="17" fillId="2" borderId="122" xfId="0" applyFont="1" applyFill="1" applyBorder="1" applyAlignment="1">
      <alignment horizontal="center"/>
    </xf>
    <xf numFmtId="0" fontId="17" fillId="2" borderId="123" xfId="0" applyFont="1" applyFill="1" applyBorder="1"/>
    <xf numFmtId="0" fontId="23" fillId="0" borderId="124" xfId="0" applyFont="1" applyBorder="1"/>
    <xf numFmtId="0" fontId="28" fillId="0" borderId="119" xfId="0" applyFont="1" applyBorder="1" applyAlignment="1">
      <alignment horizontal="center"/>
    </xf>
    <xf numFmtId="0" fontId="23" fillId="0" borderId="122" xfId="0" applyFont="1" applyBorder="1"/>
    <xf numFmtId="0" fontId="23" fillId="0" borderId="133" xfId="0" applyFont="1" applyBorder="1"/>
    <xf numFmtId="0" fontId="23" fillId="0" borderId="134" xfId="0" applyFont="1" applyBorder="1"/>
    <xf numFmtId="0" fontId="23" fillId="0" borderId="135" xfId="0" applyFont="1" applyBorder="1"/>
    <xf numFmtId="0" fontId="23" fillId="0" borderId="111" xfId="0" applyFont="1" applyBorder="1"/>
    <xf numFmtId="14" fontId="23" fillId="0" borderId="20" xfId="0" applyNumberFormat="1" applyFont="1" applyBorder="1" applyAlignment="1">
      <alignment horizontal="center"/>
    </xf>
    <xf numFmtId="14" fontId="23" fillId="0" borderId="47" xfId="0" applyNumberFormat="1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14" fontId="23" fillId="7" borderId="20" xfId="0" applyNumberFormat="1" applyFont="1" applyFill="1" applyBorder="1" applyAlignment="1">
      <alignment horizontal="center"/>
    </xf>
    <xf numFmtId="14" fontId="23" fillId="7" borderId="47" xfId="0" applyNumberFormat="1" applyFont="1" applyFill="1" applyBorder="1" applyAlignment="1">
      <alignment horizontal="center"/>
    </xf>
    <xf numFmtId="14" fontId="23" fillId="7" borderId="13" xfId="0" applyNumberFormat="1" applyFont="1" applyFill="1" applyBorder="1" applyAlignment="1">
      <alignment horizontal="center"/>
    </xf>
    <xf numFmtId="14" fontId="23" fillId="7" borderId="27" xfId="0" applyNumberFormat="1" applyFont="1" applyFill="1" applyBorder="1" applyAlignment="1">
      <alignment horizontal="center"/>
    </xf>
    <xf numFmtId="0" fontId="22" fillId="7" borderId="13" xfId="0" applyFont="1" applyFill="1" applyBorder="1" applyAlignment="1">
      <alignment horizontal="center"/>
    </xf>
    <xf numFmtId="14" fontId="23" fillId="0" borderId="143" xfId="0" applyNumberFormat="1" applyFont="1" applyBorder="1" applyAlignment="1">
      <alignment horizontal="center"/>
    </xf>
    <xf numFmtId="14" fontId="23" fillId="0" borderId="13" xfId="0" applyNumberFormat="1" applyFont="1" applyBorder="1" applyAlignment="1">
      <alignment horizontal="center"/>
    </xf>
    <xf numFmtId="14" fontId="23" fillId="0" borderId="27" xfId="0" applyNumberFormat="1" applyFont="1" applyBorder="1" applyAlignment="1">
      <alignment horizontal="center"/>
    </xf>
    <xf numFmtId="14" fontId="23" fillId="0" borderId="13" xfId="0" applyNumberFormat="1" applyFont="1" applyBorder="1" applyAlignment="1">
      <alignment horizontal="center"/>
    </xf>
    <xf numFmtId="14" fontId="23" fillId="0" borderId="91" xfId="0" applyNumberFormat="1" applyFont="1" applyBorder="1" applyAlignment="1">
      <alignment horizontal="center"/>
    </xf>
    <xf numFmtId="14" fontId="23" fillId="7" borderId="91" xfId="0" applyNumberFormat="1" applyFont="1" applyFill="1" applyBorder="1" applyAlignment="1">
      <alignment horizontal="center"/>
    </xf>
    <xf numFmtId="0" fontId="23" fillId="7" borderId="48" xfId="0" applyFont="1" applyFill="1" applyBorder="1" applyAlignment="1">
      <alignment horizontal="center"/>
    </xf>
    <xf numFmtId="14" fontId="23" fillId="7" borderId="145" xfId="0" applyNumberFormat="1" applyFont="1" applyFill="1" applyBorder="1" applyAlignment="1">
      <alignment horizontal="center"/>
    </xf>
    <xf numFmtId="14" fontId="23" fillId="7" borderId="13" xfId="0" applyNumberFormat="1" applyFont="1" applyFill="1" applyBorder="1" applyAlignment="1">
      <alignment horizontal="center"/>
    </xf>
    <xf numFmtId="14" fontId="23" fillId="0" borderId="145" xfId="0" applyNumberFormat="1" applyFont="1" applyBorder="1" applyAlignment="1">
      <alignment horizontal="center"/>
    </xf>
    <xf numFmtId="14" fontId="23" fillId="7" borderId="72" xfId="0" applyNumberFormat="1" applyFont="1" applyFill="1" applyBorder="1" applyAlignment="1">
      <alignment horizontal="center"/>
    </xf>
    <xf numFmtId="0" fontId="23" fillId="7" borderId="144" xfId="0" applyFont="1" applyFill="1" applyBorder="1" applyAlignment="1">
      <alignment horizontal="center"/>
    </xf>
    <xf numFmtId="0" fontId="23" fillId="7" borderId="144" xfId="0" applyFont="1" applyFill="1" applyBorder="1"/>
    <xf numFmtId="0" fontId="27" fillId="0" borderId="78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17" fillId="0" borderId="0" xfId="0" applyFont="1"/>
    <xf numFmtId="10" fontId="23" fillId="0" borderId="0" xfId="0" applyNumberFormat="1" applyFont="1"/>
    <xf numFmtId="0" fontId="17" fillId="3" borderId="95" xfId="0" applyFont="1" applyFill="1" applyBorder="1"/>
    <xf numFmtId="0" fontId="17" fillId="3" borderId="96" xfId="0" applyFont="1" applyFill="1" applyBorder="1" applyAlignment="1">
      <alignment horizontal="right"/>
    </xf>
    <xf numFmtId="0" fontId="17" fillId="3" borderId="97" xfId="0" applyFont="1" applyFill="1" applyBorder="1" applyAlignment="1">
      <alignment horizontal="center"/>
    </xf>
    <xf numFmtId="0" fontId="23" fillId="0" borderId="105" xfId="0" applyFont="1" applyBorder="1"/>
    <xf numFmtId="0" fontId="23" fillId="0" borderId="25" xfId="0" applyFont="1" applyBorder="1" applyAlignment="1">
      <alignment horizontal="right"/>
    </xf>
    <xf numFmtId="10" fontId="23" fillId="0" borderId="25" xfId="0" applyNumberFormat="1" applyFont="1" applyBorder="1" applyAlignment="1">
      <alignment horizontal="right"/>
    </xf>
    <xf numFmtId="0" fontId="23" fillId="0" borderId="106" xfId="0" applyFont="1" applyBorder="1" applyAlignment="1">
      <alignment horizontal="center"/>
    </xf>
    <xf numFmtId="0" fontId="23" fillId="3" borderId="105" xfId="0" applyFont="1" applyFill="1" applyBorder="1"/>
    <xf numFmtId="0" fontId="23" fillId="3" borderId="25" xfId="0" applyFont="1" applyFill="1" applyBorder="1" applyAlignment="1">
      <alignment horizontal="right"/>
    </xf>
    <xf numFmtId="0" fontId="23" fillId="3" borderId="27" xfId="0" applyFont="1" applyFill="1" applyBorder="1" applyAlignment="1">
      <alignment horizontal="right"/>
    </xf>
    <xf numFmtId="0" fontId="23" fillId="3" borderId="28" xfId="0" applyFont="1" applyFill="1" applyBorder="1" applyAlignment="1">
      <alignment horizontal="right"/>
    </xf>
    <xf numFmtId="10" fontId="23" fillId="3" borderId="25" xfId="0" applyNumberFormat="1" applyFont="1" applyFill="1" applyBorder="1" applyAlignment="1">
      <alignment horizontal="right"/>
    </xf>
    <xf numFmtId="0" fontId="23" fillId="3" borderId="106" xfId="0" applyFont="1" applyFill="1" applyBorder="1" applyAlignment="1">
      <alignment horizontal="center"/>
    </xf>
    <xf numFmtId="0" fontId="23" fillId="7" borderId="105" xfId="0" applyFont="1" applyFill="1" applyBorder="1"/>
    <xf numFmtId="0" fontId="23" fillId="7" borderId="25" xfId="0" applyFont="1" applyFill="1" applyBorder="1" applyAlignment="1">
      <alignment horizontal="right"/>
    </xf>
    <xf numFmtId="10" fontId="23" fillId="7" borderId="25" xfId="0" applyNumberFormat="1" applyFont="1" applyFill="1" applyBorder="1" applyAlignment="1">
      <alignment horizontal="right"/>
    </xf>
    <xf numFmtId="0" fontId="23" fillId="7" borderId="106" xfId="0" applyFont="1" applyFill="1" applyBorder="1" applyAlignment="1">
      <alignment horizontal="center"/>
    </xf>
    <xf numFmtId="0" fontId="23" fillId="3" borderId="107" xfId="0" applyFont="1" applyFill="1" applyBorder="1"/>
    <xf numFmtId="0" fontId="23" fillId="3" borderId="108" xfId="0" applyFont="1" applyFill="1" applyBorder="1" applyAlignment="1">
      <alignment horizontal="right"/>
    </xf>
    <xf numFmtId="0" fontId="23" fillId="3" borderId="109" xfId="0" applyFont="1" applyFill="1" applyBorder="1" applyAlignment="1">
      <alignment horizontal="right"/>
    </xf>
    <xf numFmtId="0" fontId="23" fillId="3" borderId="110" xfId="0" applyFont="1" applyFill="1" applyBorder="1" applyAlignment="1">
      <alignment horizontal="right"/>
    </xf>
    <xf numFmtId="10" fontId="23" fillId="3" borderId="108" xfId="0" applyNumberFormat="1" applyFont="1" applyFill="1" applyBorder="1" applyAlignment="1">
      <alignment horizontal="right"/>
    </xf>
    <xf numFmtId="0" fontId="23" fillId="3" borderId="111" xfId="0" applyFont="1" applyFill="1" applyBorder="1" applyAlignment="1">
      <alignment horizontal="center"/>
    </xf>
    <xf numFmtId="0" fontId="17" fillId="3" borderId="147" xfId="0" applyFont="1" applyFill="1" applyBorder="1"/>
    <xf numFmtId="0" fontId="17" fillId="3" borderId="148" xfId="0" applyFont="1" applyFill="1" applyBorder="1" applyAlignment="1">
      <alignment horizontal="right"/>
    </xf>
    <xf numFmtId="0" fontId="23" fillId="3" borderId="91" xfId="0" applyFont="1" applyFill="1" applyBorder="1" applyAlignment="1">
      <alignment horizontal="right"/>
    </xf>
    <xf numFmtId="10" fontId="23" fillId="3" borderId="91" xfId="0" applyNumberFormat="1" applyFont="1" applyFill="1" applyBorder="1" applyAlignment="1">
      <alignment horizontal="right"/>
    </xf>
    <xf numFmtId="0" fontId="23" fillId="3" borderId="100" xfId="0" applyFont="1" applyFill="1" applyBorder="1"/>
    <xf numFmtId="0" fontId="17" fillId="3" borderId="148" xfId="0" applyFont="1" applyFill="1" applyBorder="1"/>
    <xf numFmtId="0" fontId="17" fillId="3" borderId="149" xfId="0" applyFont="1" applyFill="1" applyBorder="1" applyAlignment="1">
      <alignment horizontal="center"/>
    </xf>
    <xf numFmtId="0" fontId="23" fillId="0" borderId="152" xfId="0" applyFont="1" applyBorder="1"/>
    <xf numFmtId="0" fontId="23" fillId="0" borderId="153" xfId="0" applyFont="1" applyBorder="1" applyAlignment="1">
      <alignment horizontal="right"/>
    </xf>
    <xf numFmtId="0" fontId="23" fillId="0" borderId="154" xfId="0" applyFont="1" applyBorder="1" applyAlignment="1">
      <alignment horizontal="center"/>
    </xf>
    <xf numFmtId="0" fontId="23" fillId="3" borderId="101" xfId="0" applyFont="1" applyFill="1" applyBorder="1" applyAlignment="1">
      <alignment horizontal="center"/>
    </xf>
    <xf numFmtId="0" fontId="23" fillId="0" borderId="101" xfId="0" applyFont="1" applyBorder="1" applyAlignment="1">
      <alignment horizontal="center"/>
    </xf>
    <xf numFmtId="0" fontId="23" fillId="0" borderId="104" xfId="0" applyFont="1" applyBorder="1" applyAlignment="1">
      <alignment horizontal="center"/>
    </xf>
    <xf numFmtId="0" fontId="23" fillId="3" borderId="102" xfId="0" applyFont="1" applyFill="1" applyBorder="1"/>
    <xf numFmtId="0" fontId="23" fillId="3" borderId="103" xfId="0" applyFont="1" applyFill="1" applyBorder="1" applyAlignment="1">
      <alignment horizontal="right"/>
    </xf>
    <xf numFmtId="0" fontId="23" fillId="3" borderId="10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workbookViewId="0">
      <selection sqref="A1:AA2"/>
    </sheetView>
  </sheetViews>
  <sheetFormatPr defaultColWidth="14.42578125" defaultRowHeight="15" customHeight="1"/>
  <cols>
    <col min="1" max="1" width="3.85546875" style="3" customWidth="1"/>
    <col min="2" max="2" width="8.85546875" customWidth="1"/>
    <col min="3" max="3" width="6.28515625" customWidth="1"/>
    <col min="4" max="4" width="3.85546875" style="3" customWidth="1"/>
    <col min="5" max="5" width="7.7109375" customWidth="1"/>
    <col min="6" max="6" width="3.5703125" customWidth="1"/>
    <col min="7" max="7" width="3.85546875" style="3" customWidth="1"/>
    <col min="8" max="8" width="7.42578125" customWidth="1"/>
    <col min="9" max="9" width="4.7109375" customWidth="1"/>
    <col min="10" max="10" width="3.85546875" style="3" customWidth="1"/>
    <col min="11" max="11" width="10.42578125" customWidth="1"/>
    <col min="12" max="12" width="9.85546875" customWidth="1"/>
    <col min="13" max="13" width="3.85546875" style="3" customWidth="1"/>
    <col min="14" max="14" width="10.140625" customWidth="1"/>
    <col min="15" max="15" width="8.7109375" customWidth="1"/>
    <col min="16" max="16" width="3.85546875" style="3" customWidth="1"/>
    <col min="17" max="18" width="6.140625" customWidth="1"/>
    <col min="19" max="19" width="3.85546875" style="3" customWidth="1"/>
    <col min="20" max="21" width="6.7109375" customWidth="1"/>
    <col min="22" max="22" width="3.85546875" style="3" customWidth="1"/>
    <col min="23" max="24" width="8.7109375" customWidth="1"/>
    <col min="25" max="25" width="3.85546875" style="3" customWidth="1"/>
    <col min="26" max="26" width="8.7109375" customWidth="1"/>
    <col min="27" max="27" width="13.7109375" customWidth="1"/>
  </cols>
  <sheetData>
    <row r="1" spans="1:27" ht="15" customHeight="1">
      <c r="A1" s="528" t="s">
        <v>0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30"/>
    </row>
    <row r="2" spans="1:27" ht="9" customHeight="1" thickBot="1">
      <c r="A2" s="531"/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3"/>
    </row>
    <row r="3" spans="1:27">
      <c r="A3" s="534" t="s">
        <v>1</v>
      </c>
      <c r="B3" s="534"/>
      <c r="C3" s="535"/>
      <c r="D3" s="536" t="s">
        <v>2</v>
      </c>
      <c r="E3" s="534"/>
      <c r="F3" s="535"/>
      <c r="G3" s="536" t="s">
        <v>3</v>
      </c>
      <c r="H3" s="534"/>
      <c r="I3" s="535"/>
      <c r="J3" s="536" t="s">
        <v>4</v>
      </c>
      <c r="K3" s="534"/>
      <c r="L3" s="535"/>
      <c r="M3" s="536" t="s">
        <v>5</v>
      </c>
      <c r="N3" s="534"/>
      <c r="O3" s="535"/>
      <c r="P3" s="536" t="s">
        <v>6</v>
      </c>
      <c r="Q3" s="534"/>
      <c r="R3" s="535"/>
      <c r="S3" s="536" t="s">
        <v>7</v>
      </c>
      <c r="T3" s="534"/>
      <c r="U3" s="535"/>
      <c r="V3" s="536" t="s">
        <v>8</v>
      </c>
      <c r="W3" s="534"/>
      <c r="X3" s="535"/>
      <c r="Y3" s="536" t="s">
        <v>9</v>
      </c>
      <c r="Z3" s="534"/>
      <c r="AA3" s="535"/>
    </row>
    <row r="4" spans="1:27">
      <c r="A4" s="239" t="s">
        <v>10</v>
      </c>
      <c r="B4" s="394" t="s">
        <v>795</v>
      </c>
      <c r="C4" s="397"/>
      <c r="D4" s="239" t="s">
        <v>10</v>
      </c>
      <c r="E4" s="394" t="s">
        <v>878</v>
      </c>
      <c r="F4" s="397"/>
      <c r="G4" s="239" t="s">
        <v>10</v>
      </c>
      <c r="H4" s="394" t="s">
        <v>888</v>
      </c>
      <c r="I4" s="397"/>
      <c r="J4" s="239" t="s">
        <v>10</v>
      </c>
      <c r="K4" s="394" t="s">
        <v>899</v>
      </c>
      <c r="L4" s="397"/>
      <c r="M4" s="239" t="s">
        <v>10</v>
      </c>
      <c r="N4" s="394" t="s">
        <v>909</v>
      </c>
      <c r="O4" s="397"/>
      <c r="P4" s="239" t="s">
        <v>10</v>
      </c>
      <c r="Q4" s="394" t="s">
        <v>918</v>
      </c>
      <c r="R4" s="397"/>
      <c r="S4" s="239" t="s">
        <v>10</v>
      </c>
      <c r="T4" s="394" t="s">
        <v>930</v>
      </c>
      <c r="U4" s="397"/>
      <c r="V4" s="239" t="s">
        <v>10</v>
      </c>
      <c r="W4" s="394" t="s">
        <v>939</v>
      </c>
      <c r="X4" s="397"/>
      <c r="Y4" s="239" t="s">
        <v>10</v>
      </c>
      <c r="Z4" s="394" t="s">
        <v>797</v>
      </c>
      <c r="AA4" s="397"/>
    </row>
    <row r="5" spans="1:27">
      <c r="A5" s="238" t="s">
        <v>14</v>
      </c>
      <c r="B5" s="396" t="s">
        <v>11</v>
      </c>
      <c r="C5" s="397"/>
      <c r="D5" s="238" t="s">
        <v>14</v>
      </c>
      <c r="E5" s="396" t="s">
        <v>879</v>
      </c>
      <c r="F5" s="397"/>
      <c r="G5" s="238" t="s">
        <v>14</v>
      </c>
      <c r="H5" s="396" t="s">
        <v>889</v>
      </c>
      <c r="I5" s="397"/>
      <c r="J5" s="238" t="s">
        <v>14</v>
      </c>
      <c r="K5" s="396" t="s">
        <v>900</v>
      </c>
      <c r="L5" s="397"/>
      <c r="M5" s="238" t="s">
        <v>14</v>
      </c>
      <c r="N5" s="420" t="s">
        <v>910</v>
      </c>
      <c r="O5" s="421"/>
      <c r="P5" s="238" t="s">
        <v>14</v>
      </c>
      <c r="Q5" s="396" t="s">
        <v>919</v>
      </c>
      <c r="R5" s="397"/>
      <c r="S5" s="238" t="s">
        <v>14</v>
      </c>
      <c r="T5" s="405" t="s">
        <v>929</v>
      </c>
      <c r="U5" s="406"/>
      <c r="V5" s="238" t="s">
        <v>14</v>
      </c>
      <c r="W5" s="405" t="s">
        <v>940</v>
      </c>
      <c r="X5" s="406"/>
      <c r="Y5" s="239"/>
      <c r="Z5" s="394" t="s">
        <v>796</v>
      </c>
      <c r="AA5" s="397"/>
    </row>
    <row r="6" spans="1:27">
      <c r="A6" s="239" t="s">
        <v>14</v>
      </c>
      <c r="B6" s="394" t="s">
        <v>13</v>
      </c>
      <c r="C6" s="397"/>
      <c r="D6" s="239" t="s">
        <v>16</v>
      </c>
      <c r="E6" s="394" t="s">
        <v>880</v>
      </c>
      <c r="F6" s="397"/>
      <c r="G6" s="239" t="s">
        <v>16</v>
      </c>
      <c r="H6" s="418" t="s">
        <v>890</v>
      </c>
      <c r="I6" s="397"/>
      <c r="J6" s="239" t="s">
        <v>14</v>
      </c>
      <c r="K6" s="394" t="s">
        <v>901</v>
      </c>
      <c r="L6" s="397"/>
      <c r="M6" s="239" t="s">
        <v>16</v>
      </c>
      <c r="N6" s="394" t="s">
        <v>908</v>
      </c>
      <c r="O6" s="395"/>
      <c r="P6" s="239" t="s">
        <v>16</v>
      </c>
      <c r="Q6" s="394" t="s">
        <v>920</v>
      </c>
      <c r="R6" s="397"/>
      <c r="S6" s="239" t="s">
        <v>16</v>
      </c>
      <c r="T6" s="394" t="s">
        <v>931</v>
      </c>
      <c r="U6" s="397"/>
      <c r="V6" s="239" t="s">
        <v>16</v>
      </c>
      <c r="W6" s="394" t="s">
        <v>941</v>
      </c>
      <c r="X6" s="397"/>
      <c r="Y6" s="253" t="s">
        <v>14</v>
      </c>
      <c r="Z6" s="392" t="s">
        <v>951</v>
      </c>
      <c r="AA6" s="393"/>
    </row>
    <row r="7" spans="1:27">
      <c r="A7" s="238" t="s">
        <v>19</v>
      </c>
      <c r="B7" s="396" t="s">
        <v>17</v>
      </c>
      <c r="C7" s="397"/>
      <c r="D7" s="238" t="s">
        <v>19</v>
      </c>
      <c r="E7" s="396" t="s">
        <v>881</v>
      </c>
      <c r="F7" s="397"/>
      <c r="G7" s="238" t="s">
        <v>16</v>
      </c>
      <c r="H7" s="396" t="s">
        <v>891</v>
      </c>
      <c r="I7" s="397"/>
      <c r="J7" s="238" t="s">
        <v>19</v>
      </c>
      <c r="K7" s="396" t="s">
        <v>898</v>
      </c>
      <c r="L7" s="397"/>
      <c r="M7" s="238" t="s">
        <v>19</v>
      </c>
      <c r="N7" s="396" t="s">
        <v>911</v>
      </c>
      <c r="O7" s="416"/>
      <c r="P7" s="238" t="s">
        <v>19</v>
      </c>
      <c r="Q7" s="396" t="s">
        <v>921</v>
      </c>
      <c r="R7" s="397"/>
      <c r="S7" s="238" t="s">
        <v>19</v>
      </c>
      <c r="T7" s="396" t="s">
        <v>932</v>
      </c>
      <c r="U7" s="397"/>
      <c r="V7" s="238" t="s">
        <v>19</v>
      </c>
      <c r="W7" s="398" t="s">
        <v>942</v>
      </c>
      <c r="X7" s="399"/>
      <c r="Y7" s="253"/>
      <c r="Z7" s="392" t="s">
        <v>952</v>
      </c>
      <c r="AA7" s="393"/>
    </row>
    <row r="8" spans="1:27">
      <c r="A8" s="239" t="s">
        <v>23</v>
      </c>
      <c r="B8" s="394" t="s">
        <v>877</v>
      </c>
      <c r="C8" s="397"/>
      <c r="D8" s="239" t="s">
        <v>23</v>
      </c>
      <c r="E8" s="394" t="s">
        <v>882</v>
      </c>
      <c r="F8" s="397"/>
      <c r="G8" s="239" t="s">
        <v>23</v>
      </c>
      <c r="H8" s="394" t="s">
        <v>892</v>
      </c>
      <c r="I8" s="397"/>
      <c r="J8" s="239" t="s">
        <v>23</v>
      </c>
      <c r="K8" s="394" t="s">
        <v>902</v>
      </c>
      <c r="L8" s="397"/>
      <c r="M8" s="239" t="s">
        <v>23</v>
      </c>
      <c r="N8" s="394" t="s">
        <v>912</v>
      </c>
      <c r="O8" s="395"/>
      <c r="P8" s="239" t="s">
        <v>19</v>
      </c>
      <c r="Q8" s="394" t="s">
        <v>922</v>
      </c>
      <c r="R8" s="397"/>
      <c r="S8" s="239" t="s">
        <v>23</v>
      </c>
      <c r="T8" s="394" t="s">
        <v>933</v>
      </c>
      <c r="U8" s="397"/>
      <c r="V8" s="239" t="s">
        <v>23</v>
      </c>
      <c r="W8" s="394" t="s">
        <v>943</v>
      </c>
      <c r="X8" s="397"/>
      <c r="Y8" s="239" t="s">
        <v>16</v>
      </c>
      <c r="Z8" s="394" t="s">
        <v>953</v>
      </c>
      <c r="AA8" s="395"/>
    </row>
    <row r="9" spans="1:27">
      <c r="A9" s="238" t="s">
        <v>24</v>
      </c>
      <c r="B9" s="396" t="s">
        <v>20</v>
      </c>
      <c r="C9" s="416"/>
      <c r="D9" s="238" t="s">
        <v>24</v>
      </c>
      <c r="E9" s="396" t="s">
        <v>883</v>
      </c>
      <c r="F9" s="397"/>
      <c r="G9" s="238" t="s">
        <v>24</v>
      </c>
      <c r="H9" s="396" t="s">
        <v>893</v>
      </c>
      <c r="I9" s="397"/>
      <c r="J9" s="238" t="s">
        <v>24</v>
      </c>
      <c r="K9" s="396" t="s">
        <v>903</v>
      </c>
      <c r="L9" s="397"/>
      <c r="M9" s="238" t="s">
        <v>24</v>
      </c>
      <c r="N9" s="396" t="s">
        <v>913</v>
      </c>
      <c r="O9" s="416"/>
      <c r="P9" s="238" t="s">
        <v>24</v>
      </c>
      <c r="Q9" s="396" t="s">
        <v>923</v>
      </c>
      <c r="R9" s="397"/>
      <c r="S9" s="238" t="s">
        <v>24</v>
      </c>
      <c r="T9" s="398" t="s">
        <v>934</v>
      </c>
      <c r="U9" s="399"/>
      <c r="V9" s="238" t="s">
        <v>24</v>
      </c>
      <c r="W9" s="396" t="s">
        <v>944</v>
      </c>
      <c r="X9" s="397"/>
      <c r="Y9" s="239"/>
      <c r="Z9" s="394" t="s">
        <v>954</v>
      </c>
      <c r="AA9" s="395"/>
    </row>
    <row r="10" spans="1:27">
      <c r="A10" s="239" t="s">
        <v>24</v>
      </c>
      <c r="B10" s="394" t="s">
        <v>22</v>
      </c>
      <c r="C10" s="395"/>
      <c r="D10" s="239" t="s">
        <v>26</v>
      </c>
      <c r="E10" s="394" t="s">
        <v>884</v>
      </c>
      <c r="F10" s="397"/>
      <c r="G10" s="239" t="s">
        <v>26</v>
      </c>
      <c r="H10" s="394" t="s">
        <v>894</v>
      </c>
      <c r="I10" s="397"/>
      <c r="J10" s="239" t="s">
        <v>26</v>
      </c>
      <c r="K10" s="394" t="s">
        <v>904</v>
      </c>
      <c r="L10" s="397"/>
      <c r="M10" s="239" t="s">
        <v>26</v>
      </c>
      <c r="N10" s="418" t="s">
        <v>914</v>
      </c>
      <c r="O10" s="419"/>
      <c r="P10" s="239" t="s">
        <v>26</v>
      </c>
      <c r="Q10" s="394" t="s">
        <v>924</v>
      </c>
      <c r="R10" s="397"/>
      <c r="S10" s="239" t="s">
        <v>26</v>
      </c>
      <c r="T10" s="394" t="s">
        <v>935</v>
      </c>
      <c r="U10" s="397"/>
      <c r="V10" s="239" t="s">
        <v>26</v>
      </c>
      <c r="W10" s="394" t="s">
        <v>945</v>
      </c>
      <c r="X10" s="397"/>
      <c r="Y10" s="253" t="s">
        <v>19</v>
      </c>
      <c r="Z10" s="392" t="s">
        <v>12</v>
      </c>
      <c r="AA10" s="400"/>
    </row>
    <row r="11" spans="1:27">
      <c r="A11" s="238" t="s">
        <v>28</v>
      </c>
      <c r="B11" s="396" t="s">
        <v>25</v>
      </c>
      <c r="C11" s="416"/>
      <c r="D11" s="238" t="s">
        <v>28</v>
      </c>
      <c r="E11" s="396" t="s">
        <v>885</v>
      </c>
      <c r="F11" s="397"/>
      <c r="G11" s="238" t="s">
        <v>28</v>
      </c>
      <c r="H11" s="396" t="s">
        <v>895</v>
      </c>
      <c r="I11" s="397"/>
      <c r="J11" s="238" t="s">
        <v>28</v>
      </c>
      <c r="K11" s="396" t="s">
        <v>905</v>
      </c>
      <c r="L11" s="397"/>
      <c r="M11" s="238" t="s">
        <v>28</v>
      </c>
      <c r="N11" s="396" t="s">
        <v>915</v>
      </c>
      <c r="O11" s="416"/>
      <c r="P11" s="238" t="s">
        <v>28</v>
      </c>
      <c r="Q11" s="396" t="s">
        <v>925</v>
      </c>
      <c r="R11" s="397"/>
      <c r="S11" s="238" t="s">
        <v>28</v>
      </c>
      <c r="T11" s="396" t="s">
        <v>936</v>
      </c>
      <c r="U11" s="397"/>
      <c r="V11" s="238" t="s">
        <v>28</v>
      </c>
      <c r="W11" s="396" t="s">
        <v>946</v>
      </c>
      <c r="X11" s="397"/>
      <c r="Y11" s="253"/>
      <c r="Z11" s="392" t="s">
        <v>15</v>
      </c>
      <c r="AA11" s="400"/>
    </row>
    <row r="12" spans="1:27">
      <c r="A12" s="239" t="s">
        <v>30</v>
      </c>
      <c r="B12" s="394" t="s">
        <v>27</v>
      </c>
      <c r="C12" s="395"/>
      <c r="D12" s="239" t="s">
        <v>30</v>
      </c>
      <c r="E12" s="394" t="s">
        <v>886</v>
      </c>
      <c r="F12" s="397"/>
      <c r="G12" s="239" t="s">
        <v>30</v>
      </c>
      <c r="H12" s="394" t="s">
        <v>896</v>
      </c>
      <c r="I12" s="397"/>
      <c r="J12" s="239" t="s">
        <v>30</v>
      </c>
      <c r="K12" s="394" t="s">
        <v>906</v>
      </c>
      <c r="L12" s="397"/>
      <c r="M12" s="239" t="s">
        <v>30</v>
      </c>
      <c r="N12" s="394" t="s">
        <v>916</v>
      </c>
      <c r="O12" s="395"/>
      <c r="P12" s="239" t="s">
        <v>30</v>
      </c>
      <c r="Q12" s="394" t="s">
        <v>926</v>
      </c>
      <c r="R12" s="397"/>
      <c r="S12" s="239" t="s">
        <v>30</v>
      </c>
      <c r="T12" s="394" t="s">
        <v>937</v>
      </c>
      <c r="U12" s="397"/>
      <c r="V12" s="239" t="s">
        <v>30</v>
      </c>
      <c r="W12" s="394" t="s">
        <v>947</v>
      </c>
      <c r="X12" s="397"/>
      <c r="Y12" s="256" t="s">
        <v>23</v>
      </c>
      <c r="Z12" s="394" t="s">
        <v>949</v>
      </c>
      <c r="AA12" s="395"/>
    </row>
    <row r="13" spans="1:27">
      <c r="A13" s="238" t="s">
        <v>31</v>
      </c>
      <c r="B13" s="396" t="s">
        <v>29</v>
      </c>
      <c r="C13" s="416"/>
      <c r="D13" s="238" t="s">
        <v>31</v>
      </c>
      <c r="E13" s="396" t="s">
        <v>887</v>
      </c>
      <c r="F13" s="397"/>
      <c r="G13" s="238" t="s">
        <v>30</v>
      </c>
      <c r="H13" s="396" t="s">
        <v>897</v>
      </c>
      <c r="I13" s="397"/>
      <c r="J13" s="238" t="s">
        <v>31</v>
      </c>
      <c r="K13" s="396" t="s">
        <v>907</v>
      </c>
      <c r="L13" s="397"/>
      <c r="M13" s="238" t="s">
        <v>31</v>
      </c>
      <c r="N13" s="396" t="s">
        <v>917</v>
      </c>
      <c r="O13" s="416"/>
      <c r="P13" s="367" t="s">
        <v>31</v>
      </c>
      <c r="Q13" s="396" t="s">
        <v>927</v>
      </c>
      <c r="R13" s="397"/>
      <c r="S13" s="238" t="s">
        <v>31</v>
      </c>
      <c r="T13" s="396" t="s">
        <v>938</v>
      </c>
      <c r="U13" s="397"/>
      <c r="V13" s="238" t="s">
        <v>31</v>
      </c>
      <c r="W13" s="396" t="s">
        <v>948</v>
      </c>
      <c r="X13" s="402"/>
      <c r="Y13" s="352"/>
      <c r="Z13" s="394" t="s">
        <v>950</v>
      </c>
      <c r="AA13" s="395"/>
    </row>
    <row r="14" spans="1:27">
      <c r="A14" s="241"/>
      <c r="B14" s="240"/>
      <c r="C14" s="240"/>
      <c r="D14" s="241"/>
      <c r="E14" s="240"/>
      <c r="F14" s="240"/>
      <c r="G14" s="241"/>
      <c r="H14" s="240"/>
      <c r="I14" s="240"/>
      <c r="J14" s="241"/>
      <c r="K14" s="240"/>
      <c r="L14" s="240"/>
      <c r="M14" s="241"/>
      <c r="N14" s="240"/>
      <c r="O14" s="240"/>
      <c r="P14" s="352" t="s">
        <v>31</v>
      </c>
      <c r="Q14" s="411" t="s">
        <v>928</v>
      </c>
      <c r="R14" s="397"/>
      <c r="S14" s="241"/>
      <c r="T14" s="240"/>
      <c r="U14" s="240"/>
      <c r="V14" s="241"/>
      <c r="W14" s="240"/>
      <c r="X14" s="240"/>
      <c r="Y14" s="266" t="s">
        <v>23</v>
      </c>
      <c r="Z14" s="412" t="s">
        <v>18</v>
      </c>
      <c r="AA14" s="393"/>
    </row>
    <row r="15" spans="1:27">
      <c r="A15" s="241"/>
      <c r="B15" s="240"/>
      <c r="C15" s="240"/>
      <c r="D15" s="537"/>
      <c r="E15" s="240"/>
      <c r="F15" s="240"/>
      <c r="G15" s="241"/>
      <c r="H15" s="240"/>
      <c r="I15" s="240"/>
      <c r="J15" s="241"/>
      <c r="K15" s="240"/>
      <c r="L15" s="240"/>
      <c r="M15" s="241"/>
      <c r="N15" s="240"/>
      <c r="O15" s="240"/>
      <c r="P15" s="241"/>
      <c r="Q15" s="240"/>
      <c r="R15" s="240"/>
      <c r="S15" s="241"/>
      <c r="T15" s="240"/>
      <c r="U15" s="240"/>
      <c r="V15" s="241"/>
      <c r="W15" s="240"/>
      <c r="X15" s="240"/>
      <c r="Y15" s="257"/>
      <c r="Z15" s="392" t="s">
        <v>21</v>
      </c>
      <c r="AA15" s="393"/>
    </row>
    <row r="16" spans="1:27">
      <c r="A16" s="241"/>
      <c r="B16" s="240"/>
      <c r="C16" s="240"/>
      <c r="D16" s="537"/>
      <c r="E16" s="240"/>
      <c r="F16" s="240"/>
      <c r="G16" s="241"/>
      <c r="H16" s="240"/>
      <c r="I16" s="240"/>
      <c r="J16" s="241"/>
      <c r="K16" s="240"/>
      <c r="L16" s="240"/>
      <c r="M16" s="241"/>
      <c r="N16" s="240"/>
      <c r="O16" s="240"/>
      <c r="P16" s="241"/>
      <c r="Q16" s="240"/>
      <c r="R16" s="240"/>
      <c r="S16" s="241"/>
      <c r="T16" s="240"/>
      <c r="U16" s="240"/>
      <c r="V16" s="241"/>
      <c r="W16" s="240"/>
      <c r="X16" s="240"/>
      <c r="Y16" s="256" t="s">
        <v>23</v>
      </c>
      <c r="Z16" s="409" t="s">
        <v>798</v>
      </c>
      <c r="AA16" s="410"/>
    </row>
    <row r="17" spans="1:27">
      <c r="A17" s="241"/>
      <c r="B17" s="240"/>
      <c r="C17" s="240"/>
      <c r="D17" s="537"/>
      <c r="E17" s="240"/>
      <c r="F17" s="240"/>
      <c r="G17" s="241"/>
      <c r="H17" s="240"/>
      <c r="I17" s="240"/>
      <c r="J17" s="241"/>
      <c r="K17" s="240"/>
      <c r="L17" s="240"/>
      <c r="M17" s="241"/>
      <c r="N17" s="240"/>
      <c r="O17" s="240"/>
      <c r="P17" s="241"/>
      <c r="Q17" s="240"/>
      <c r="R17" s="240"/>
      <c r="S17" s="241"/>
      <c r="T17" s="240"/>
      <c r="U17" s="240"/>
      <c r="V17" s="241"/>
      <c r="W17" s="240"/>
      <c r="X17" s="240"/>
      <c r="Y17" s="352"/>
      <c r="Z17" s="407" t="s">
        <v>799</v>
      </c>
      <c r="AA17" s="408"/>
    </row>
    <row r="18" spans="1:27">
      <c r="A18" s="241"/>
      <c r="B18" s="240"/>
      <c r="C18" s="240"/>
      <c r="D18" s="537"/>
      <c r="E18" s="240"/>
      <c r="F18" s="240"/>
      <c r="G18" s="241"/>
      <c r="H18" s="240"/>
      <c r="I18" s="240"/>
      <c r="J18" s="241"/>
      <c r="K18" s="240"/>
      <c r="L18" s="240"/>
      <c r="M18" s="241"/>
      <c r="N18" s="240"/>
      <c r="O18" s="240"/>
      <c r="P18" s="241"/>
      <c r="Q18" s="240"/>
      <c r="R18" s="240"/>
      <c r="S18" s="241"/>
      <c r="T18" s="240"/>
      <c r="U18" s="240"/>
      <c r="V18" s="241"/>
      <c r="W18" s="240"/>
      <c r="X18" s="240"/>
      <c r="Y18" s="319" t="s">
        <v>28</v>
      </c>
      <c r="Z18" s="538" t="s">
        <v>955</v>
      </c>
      <c r="AA18" s="539"/>
    </row>
    <row r="19" spans="1:27">
      <c r="D19" s="2"/>
      <c r="H19" s="240"/>
      <c r="I19" s="240"/>
      <c r="J19" s="241"/>
      <c r="K19" s="240"/>
      <c r="L19" s="240"/>
      <c r="M19" s="241"/>
      <c r="N19" s="240"/>
      <c r="O19" s="240"/>
      <c r="P19" s="241"/>
      <c r="Q19" s="240"/>
      <c r="R19" s="240"/>
      <c r="S19" s="241"/>
      <c r="T19" s="240"/>
      <c r="U19" s="240"/>
      <c r="V19" s="241"/>
      <c r="W19" s="240"/>
      <c r="X19" s="240"/>
      <c r="Y19" s="241"/>
      <c r="Z19" s="403"/>
      <c r="AA19" s="403"/>
    </row>
    <row r="20" spans="1:27">
      <c r="D20" s="2"/>
      <c r="H20" s="240"/>
      <c r="I20" s="240"/>
      <c r="J20" s="241"/>
      <c r="K20" s="240"/>
      <c r="L20" s="240"/>
      <c r="M20" s="241"/>
      <c r="N20" s="240"/>
      <c r="O20" s="240"/>
      <c r="P20" s="241"/>
      <c r="Q20" s="240"/>
      <c r="R20" s="240"/>
      <c r="S20" s="241"/>
      <c r="T20" s="240"/>
      <c r="U20" s="240"/>
      <c r="V20" s="241"/>
      <c r="W20" s="240"/>
      <c r="X20" s="240"/>
      <c r="Y20" s="241"/>
      <c r="Z20" s="404"/>
      <c r="AA20" s="404"/>
    </row>
    <row r="21" spans="1:27" ht="15.75" customHeight="1">
      <c r="D21" s="2"/>
      <c r="H21" s="240"/>
      <c r="I21" s="240"/>
      <c r="J21" s="241"/>
      <c r="K21" s="240"/>
      <c r="L21" s="240"/>
      <c r="M21" s="241"/>
      <c r="N21" s="240"/>
      <c r="O21" s="240"/>
      <c r="P21" s="241"/>
      <c r="Q21" s="240"/>
      <c r="R21" s="240"/>
      <c r="S21" s="241"/>
      <c r="T21" s="240"/>
      <c r="U21" s="240"/>
      <c r="V21" s="241"/>
      <c r="W21" s="240"/>
      <c r="X21" s="240"/>
      <c r="Y21" s="241"/>
      <c r="Z21" s="240"/>
      <c r="AA21" s="240"/>
    </row>
    <row r="22" spans="1:27" ht="15.75" customHeight="1">
      <c r="D22" s="2"/>
      <c r="H22" s="240"/>
      <c r="I22" s="240"/>
      <c r="J22" s="241"/>
      <c r="K22" s="240"/>
      <c r="L22" s="240"/>
      <c r="M22" s="241"/>
      <c r="N22" s="240"/>
      <c r="O22" s="240"/>
      <c r="P22" s="241"/>
      <c r="Q22" s="240"/>
      <c r="R22" s="240"/>
      <c r="S22" s="241"/>
      <c r="T22" s="240"/>
      <c r="U22" s="240"/>
      <c r="V22" s="241"/>
      <c r="W22" s="240"/>
      <c r="X22" s="240"/>
      <c r="Y22" s="241"/>
      <c r="Z22" s="240"/>
      <c r="AA22" s="240"/>
    </row>
    <row r="23" spans="1:27" ht="15.75" customHeight="1">
      <c r="D23" s="2"/>
      <c r="H23" s="240"/>
      <c r="I23" s="240"/>
      <c r="J23" s="241"/>
      <c r="K23" s="240"/>
      <c r="L23" s="240"/>
      <c r="M23" s="241"/>
      <c r="N23" s="240"/>
      <c r="O23" s="240"/>
      <c r="P23" s="241"/>
      <c r="Q23" s="240"/>
      <c r="R23" s="240"/>
      <c r="S23" s="241"/>
      <c r="T23" s="240"/>
      <c r="U23" s="240"/>
      <c r="V23" s="241"/>
      <c r="W23" s="240"/>
      <c r="X23" s="240"/>
      <c r="Y23" s="241"/>
      <c r="Z23" s="240"/>
      <c r="AA23" s="240"/>
    </row>
    <row r="24" spans="1:27" ht="15.75" customHeight="1">
      <c r="D24" s="2"/>
      <c r="H24" s="240"/>
      <c r="I24" s="240"/>
      <c r="J24" s="241"/>
      <c r="K24" s="240"/>
      <c r="L24" s="240"/>
      <c r="M24" s="241"/>
      <c r="N24" s="240"/>
      <c r="O24" s="240"/>
      <c r="P24" s="241"/>
      <c r="Q24" s="240"/>
      <c r="R24" s="240"/>
      <c r="S24" s="241"/>
      <c r="T24" s="240"/>
      <c r="U24" s="240"/>
      <c r="V24" s="241"/>
      <c r="W24" s="240"/>
      <c r="X24" s="240"/>
      <c r="Y24" s="241"/>
      <c r="Z24" s="240"/>
      <c r="AA24" s="240"/>
    </row>
    <row r="25" spans="1:27" ht="15.75" customHeight="1">
      <c r="D25" s="2"/>
      <c r="H25" s="240"/>
      <c r="I25" s="240"/>
      <c r="J25" s="241"/>
      <c r="K25" s="240"/>
      <c r="L25" s="240"/>
      <c r="M25" s="241"/>
      <c r="N25" s="240"/>
      <c r="O25" s="240"/>
      <c r="P25" s="241"/>
      <c r="Q25" s="240"/>
      <c r="R25" s="240"/>
      <c r="S25" s="241"/>
      <c r="T25" s="240"/>
      <c r="U25" s="240"/>
      <c r="V25" s="241"/>
      <c r="W25" s="240"/>
      <c r="X25" s="240"/>
      <c r="Y25" s="241"/>
      <c r="Z25" s="240"/>
      <c r="AA25" s="240"/>
    </row>
    <row r="26" spans="1:27" ht="15.75" customHeight="1">
      <c r="D26" s="2"/>
      <c r="H26" s="240"/>
      <c r="I26" s="240"/>
      <c r="J26" s="241"/>
      <c r="K26" s="240"/>
      <c r="L26" s="240"/>
      <c r="M26" s="241"/>
      <c r="N26" s="240"/>
      <c r="O26" s="240"/>
      <c r="P26" s="241"/>
      <c r="Q26" s="240"/>
      <c r="R26" s="240"/>
      <c r="S26" s="241"/>
      <c r="T26" s="240"/>
      <c r="U26" s="240"/>
      <c r="V26" s="241"/>
      <c r="W26" s="240"/>
      <c r="X26" s="240"/>
      <c r="Y26" s="241"/>
      <c r="Z26" s="240"/>
      <c r="AA26" s="240"/>
    </row>
    <row r="27" spans="1:27" ht="15.75" customHeight="1">
      <c r="D27" s="2"/>
      <c r="H27" s="240"/>
      <c r="I27" s="240"/>
      <c r="J27" s="241"/>
      <c r="K27" s="240"/>
      <c r="L27" s="240"/>
      <c r="M27" s="241"/>
      <c r="N27" s="240"/>
      <c r="O27" s="240"/>
      <c r="P27" s="241"/>
      <c r="Q27" s="240"/>
      <c r="R27" s="240"/>
      <c r="S27" s="241"/>
      <c r="T27" s="240"/>
      <c r="U27" s="240"/>
      <c r="V27" s="241"/>
      <c r="W27" s="240"/>
      <c r="X27" s="240"/>
      <c r="Y27" s="241"/>
      <c r="Z27" s="240"/>
      <c r="AA27" s="240"/>
    </row>
    <row r="28" spans="1:27" ht="15.75" customHeight="1">
      <c r="D28" s="2"/>
      <c r="Z28" s="240"/>
      <c r="AA28" s="240"/>
    </row>
    <row r="29" spans="1:27" ht="15.75" customHeight="1">
      <c r="D29" s="2"/>
      <c r="Z29" s="240"/>
      <c r="AA29" s="240"/>
    </row>
    <row r="30" spans="1:27" ht="15.75" customHeight="1">
      <c r="D30" s="2"/>
      <c r="Z30" s="240"/>
      <c r="AA30" s="240"/>
    </row>
    <row r="31" spans="1:27" ht="15.75" customHeight="1">
      <c r="D31" s="2"/>
      <c r="Z31" s="240"/>
      <c r="AA31" s="240"/>
    </row>
    <row r="32" spans="1:27" ht="15.75" customHeight="1">
      <c r="D32" s="2"/>
    </row>
    <row r="33" spans="4:4" ht="15.75" customHeight="1">
      <c r="D33" s="2"/>
    </row>
    <row r="34" spans="4:4" ht="15.75" customHeight="1">
      <c r="D34" s="2"/>
    </row>
    <row r="35" spans="4:4" ht="15.75" customHeight="1">
      <c r="D35" s="2"/>
    </row>
    <row r="36" spans="4:4" ht="15.75" customHeight="1">
      <c r="D36" s="2"/>
    </row>
    <row r="37" spans="4:4" ht="15.75" customHeight="1">
      <c r="D37" s="2"/>
    </row>
    <row r="38" spans="4:4" ht="15.75" customHeight="1">
      <c r="D38" s="2"/>
    </row>
    <row r="39" spans="4:4" ht="15.75" customHeight="1">
      <c r="D39" s="2"/>
    </row>
    <row r="40" spans="4:4" ht="15.75" customHeight="1">
      <c r="D40" s="2"/>
    </row>
    <row r="41" spans="4:4" ht="15.75" customHeight="1">
      <c r="D41" s="2"/>
    </row>
    <row r="42" spans="4:4" ht="15.75" customHeight="1">
      <c r="D42" s="2"/>
    </row>
    <row r="43" spans="4:4" ht="15.75" customHeight="1">
      <c r="D43" s="2"/>
    </row>
    <row r="44" spans="4:4" ht="15.75" customHeight="1">
      <c r="D44" s="2"/>
    </row>
    <row r="45" spans="4:4" ht="15.75" customHeight="1">
      <c r="D45" s="2"/>
    </row>
    <row r="46" spans="4:4" ht="15.75" customHeight="1">
      <c r="D46" s="2"/>
    </row>
    <row r="47" spans="4:4" ht="15.75" customHeight="1">
      <c r="D47" s="2"/>
    </row>
    <row r="48" spans="4:4" ht="15.75" customHeight="1">
      <c r="D48" s="2"/>
    </row>
    <row r="49" spans="4:4" ht="15.75" customHeight="1">
      <c r="D49" s="2"/>
    </row>
    <row r="50" spans="4:4" ht="15.75" customHeight="1">
      <c r="D50" s="2"/>
    </row>
    <row r="51" spans="4:4" ht="15.75" customHeight="1">
      <c r="D51" s="2"/>
    </row>
    <row r="52" spans="4:4" ht="15.75" customHeight="1">
      <c r="D52" s="2"/>
    </row>
    <row r="53" spans="4:4" ht="15.75" customHeight="1">
      <c r="D53" s="2"/>
    </row>
    <row r="54" spans="4:4" ht="15.75" customHeight="1">
      <c r="D54" s="2"/>
    </row>
    <row r="55" spans="4:4" ht="15.75" customHeight="1">
      <c r="D55" s="2"/>
    </row>
    <row r="56" spans="4:4" ht="15.75" customHeight="1">
      <c r="D56" s="2"/>
    </row>
    <row r="57" spans="4:4" ht="15.75" customHeight="1">
      <c r="D57" s="2"/>
    </row>
    <row r="58" spans="4:4" ht="15.75" customHeight="1">
      <c r="D58" s="2"/>
    </row>
    <row r="59" spans="4:4" ht="15.75" customHeight="1">
      <c r="D59" s="2"/>
    </row>
    <row r="60" spans="4:4" ht="15.75" customHeight="1">
      <c r="D60" s="2"/>
    </row>
    <row r="61" spans="4:4" ht="15.75" customHeight="1">
      <c r="D61" s="2"/>
    </row>
    <row r="62" spans="4:4" ht="15.75" customHeight="1">
      <c r="D62" s="2"/>
    </row>
    <row r="63" spans="4:4" ht="15.75" customHeight="1">
      <c r="D63" s="2"/>
    </row>
    <row r="64" spans="4:4" ht="15.75" customHeight="1">
      <c r="D64" s="2"/>
    </row>
    <row r="65" spans="4:4" ht="15.75" customHeight="1">
      <c r="D65" s="2"/>
    </row>
    <row r="66" spans="4:4" ht="15.75" customHeight="1">
      <c r="D66" s="2"/>
    </row>
    <row r="67" spans="4:4" ht="15.75" customHeight="1">
      <c r="D67" s="2"/>
    </row>
    <row r="68" spans="4:4" ht="15.75" customHeight="1">
      <c r="D68" s="2"/>
    </row>
    <row r="69" spans="4:4" ht="15.75" customHeight="1">
      <c r="D69" s="2"/>
    </row>
    <row r="70" spans="4:4" ht="15.75" customHeight="1">
      <c r="D70" s="2"/>
    </row>
    <row r="71" spans="4:4" ht="15.75" customHeight="1">
      <c r="D71" s="2"/>
    </row>
    <row r="72" spans="4:4" ht="15.75" customHeight="1">
      <c r="D72" s="2"/>
    </row>
    <row r="73" spans="4:4" ht="15.75" customHeight="1">
      <c r="D73" s="2"/>
    </row>
    <row r="74" spans="4:4" ht="15.75" customHeight="1">
      <c r="D74" s="2"/>
    </row>
    <row r="75" spans="4:4" ht="15.75" customHeight="1">
      <c r="D75" s="2"/>
    </row>
    <row r="76" spans="4:4" ht="15.75" customHeight="1">
      <c r="D76" s="2"/>
    </row>
    <row r="77" spans="4:4" ht="15.75" customHeight="1">
      <c r="D77" s="2"/>
    </row>
    <row r="78" spans="4:4" ht="15.75" customHeight="1">
      <c r="D78" s="2"/>
    </row>
    <row r="79" spans="4:4" ht="15.75" customHeight="1">
      <c r="D79" s="2"/>
    </row>
    <row r="80" spans="4:4" ht="15.75" customHeight="1">
      <c r="D80" s="2"/>
    </row>
    <row r="81" spans="4:4" ht="15.75" customHeight="1">
      <c r="D81" s="2"/>
    </row>
    <row r="82" spans="4:4" ht="15.75" customHeight="1">
      <c r="D82" s="2"/>
    </row>
    <row r="83" spans="4:4" ht="15.75" customHeight="1">
      <c r="D83" s="2"/>
    </row>
    <row r="84" spans="4:4" ht="15.75" customHeight="1">
      <c r="D84" s="2"/>
    </row>
    <row r="85" spans="4:4" ht="15.75" customHeight="1">
      <c r="D85" s="2"/>
    </row>
    <row r="86" spans="4:4" ht="15.75" customHeight="1">
      <c r="D86" s="2"/>
    </row>
    <row r="87" spans="4:4" ht="15.75" customHeight="1">
      <c r="D87" s="2"/>
    </row>
    <row r="88" spans="4:4" ht="15.75" customHeight="1">
      <c r="D88" s="2"/>
    </row>
    <row r="89" spans="4:4" ht="15.75" customHeight="1">
      <c r="D89" s="2"/>
    </row>
    <row r="90" spans="4:4" ht="15.75" customHeight="1">
      <c r="D90" s="2"/>
    </row>
    <row r="91" spans="4:4" ht="15.75" customHeight="1">
      <c r="D91" s="2"/>
    </row>
    <row r="92" spans="4:4" ht="15.75" customHeight="1">
      <c r="D92" s="2"/>
    </row>
    <row r="93" spans="4:4" ht="15.75" customHeight="1">
      <c r="D93" s="2"/>
    </row>
    <row r="94" spans="4:4" ht="15.75" customHeight="1">
      <c r="D94" s="2"/>
    </row>
    <row r="95" spans="4:4" ht="15.75" customHeight="1">
      <c r="D95" s="2"/>
    </row>
    <row r="96" spans="4:4" ht="15.75" customHeight="1">
      <c r="D96" s="2"/>
    </row>
    <row r="97" spans="4:4" ht="15.75" customHeight="1">
      <c r="D97" s="2"/>
    </row>
    <row r="98" spans="4:4" ht="15.75" customHeight="1">
      <c r="D98" s="2"/>
    </row>
    <row r="99" spans="4:4" ht="15.75" customHeight="1">
      <c r="D99" s="2"/>
    </row>
    <row r="100" spans="4:4" ht="15.75" customHeight="1">
      <c r="D100" s="2"/>
    </row>
    <row r="101" spans="4:4" ht="15.75" customHeight="1">
      <c r="D101" s="2"/>
    </row>
    <row r="102" spans="4:4" ht="15.75" customHeight="1">
      <c r="D102" s="2"/>
    </row>
    <row r="103" spans="4:4" ht="15.75" customHeight="1">
      <c r="D103" s="2"/>
    </row>
    <row r="104" spans="4:4" ht="15.75" customHeight="1">
      <c r="D104" s="2"/>
    </row>
    <row r="105" spans="4:4" ht="15.75" customHeight="1">
      <c r="D105" s="2"/>
    </row>
    <row r="106" spans="4:4" ht="15.75" customHeight="1">
      <c r="D106" s="2"/>
    </row>
    <row r="107" spans="4:4" ht="15.75" customHeight="1">
      <c r="D107" s="2"/>
    </row>
    <row r="108" spans="4:4" ht="15.75" customHeight="1">
      <c r="D108" s="2"/>
    </row>
    <row r="109" spans="4:4" ht="15.75" customHeight="1">
      <c r="D109" s="2"/>
    </row>
    <row r="110" spans="4:4" ht="15.75" customHeight="1">
      <c r="D110" s="2"/>
    </row>
    <row r="111" spans="4:4" ht="15.75" customHeight="1">
      <c r="D111" s="2"/>
    </row>
    <row r="112" spans="4:4" ht="15.75" customHeight="1">
      <c r="D112" s="2"/>
    </row>
    <row r="113" spans="4:4" ht="15.75" customHeight="1">
      <c r="D113" s="2"/>
    </row>
    <row r="114" spans="4:4" ht="15.75" customHeight="1">
      <c r="D114" s="2"/>
    </row>
    <row r="115" spans="4:4" ht="15.75" customHeight="1">
      <c r="D115" s="2"/>
    </row>
    <row r="116" spans="4:4" ht="15.75" customHeight="1">
      <c r="D116" s="2"/>
    </row>
    <row r="117" spans="4:4" ht="15.75" customHeight="1">
      <c r="D117" s="2"/>
    </row>
    <row r="118" spans="4:4" ht="15.75" customHeight="1">
      <c r="D118" s="2"/>
    </row>
    <row r="119" spans="4:4" ht="15.75" customHeight="1">
      <c r="D119" s="2"/>
    </row>
    <row r="120" spans="4:4" ht="15.75" customHeight="1">
      <c r="D120" s="2"/>
    </row>
    <row r="121" spans="4:4" ht="15.75" customHeight="1">
      <c r="D121" s="2"/>
    </row>
    <row r="122" spans="4:4" ht="15.75" customHeight="1">
      <c r="D122" s="2"/>
    </row>
    <row r="123" spans="4:4" ht="15.75" customHeight="1">
      <c r="D123" s="2"/>
    </row>
    <row r="124" spans="4:4" ht="15.75" customHeight="1">
      <c r="D124" s="2"/>
    </row>
    <row r="125" spans="4:4" ht="15.75" customHeight="1">
      <c r="D125" s="2"/>
    </row>
    <row r="126" spans="4:4" ht="15.75" customHeight="1">
      <c r="D126" s="2"/>
    </row>
    <row r="127" spans="4:4" ht="15.75" customHeight="1">
      <c r="D127" s="2"/>
    </row>
    <row r="128" spans="4:4" ht="15.75" customHeight="1">
      <c r="D128" s="2"/>
    </row>
    <row r="129" spans="4:4" ht="15.75" customHeight="1">
      <c r="D129" s="2"/>
    </row>
    <row r="130" spans="4:4" ht="15.75" customHeight="1">
      <c r="D130" s="2"/>
    </row>
    <row r="131" spans="4:4" ht="15.75" customHeight="1">
      <c r="D131" s="2"/>
    </row>
    <row r="132" spans="4:4" ht="15.75" customHeight="1">
      <c r="D132" s="2"/>
    </row>
    <row r="133" spans="4:4" ht="15.75" customHeight="1">
      <c r="D133" s="2"/>
    </row>
    <row r="134" spans="4:4" ht="15.75" customHeight="1">
      <c r="D134" s="2"/>
    </row>
    <row r="135" spans="4:4" ht="15.75" customHeight="1">
      <c r="D135" s="2"/>
    </row>
    <row r="136" spans="4:4" ht="15.75" customHeight="1">
      <c r="D136" s="2"/>
    </row>
    <row r="137" spans="4:4" ht="15.75" customHeight="1">
      <c r="D137" s="2"/>
    </row>
    <row r="138" spans="4:4" ht="15.75" customHeight="1">
      <c r="D138" s="2"/>
    </row>
    <row r="139" spans="4:4" ht="15.75" customHeight="1">
      <c r="D139" s="2"/>
    </row>
    <row r="140" spans="4:4" ht="15.75" customHeight="1">
      <c r="D140" s="2"/>
    </row>
    <row r="141" spans="4:4" ht="15.75" customHeight="1">
      <c r="D141" s="2"/>
    </row>
    <row r="142" spans="4:4" ht="15.75" customHeight="1">
      <c r="D142" s="2"/>
    </row>
    <row r="143" spans="4:4" ht="15.75" customHeight="1">
      <c r="D143" s="2"/>
    </row>
    <row r="144" spans="4:4" ht="15.75" customHeight="1">
      <c r="D144" s="2"/>
    </row>
    <row r="145" spans="4:4" ht="15.75" customHeight="1">
      <c r="D145" s="2"/>
    </row>
    <row r="146" spans="4:4" ht="15.75" customHeight="1">
      <c r="D146" s="2"/>
    </row>
    <row r="147" spans="4:4" ht="15.75" customHeight="1">
      <c r="D147" s="2"/>
    </row>
    <row r="148" spans="4:4" ht="15.75" customHeight="1">
      <c r="D148" s="2"/>
    </row>
    <row r="149" spans="4:4" ht="15.75" customHeight="1">
      <c r="D149" s="2"/>
    </row>
    <row r="150" spans="4:4" ht="15.75" customHeight="1">
      <c r="D150" s="2"/>
    </row>
    <row r="151" spans="4:4" ht="15.75" customHeight="1">
      <c r="D151" s="2"/>
    </row>
    <row r="152" spans="4:4" ht="15.75" customHeight="1">
      <c r="D152" s="2"/>
    </row>
    <row r="153" spans="4:4" ht="15.75" customHeight="1">
      <c r="D153" s="2"/>
    </row>
    <row r="154" spans="4:4" ht="15.75" customHeight="1">
      <c r="D154" s="2"/>
    </row>
    <row r="155" spans="4:4" ht="15.75" customHeight="1">
      <c r="D155" s="2"/>
    </row>
    <row r="156" spans="4:4" ht="15.75" customHeight="1">
      <c r="D156" s="2"/>
    </row>
    <row r="157" spans="4:4" ht="15.75" customHeight="1">
      <c r="D157" s="2"/>
    </row>
    <row r="158" spans="4:4" ht="15.75" customHeight="1">
      <c r="D158" s="2"/>
    </row>
    <row r="159" spans="4:4" ht="15.75" customHeight="1">
      <c r="D159" s="2"/>
    </row>
    <row r="160" spans="4:4" ht="15.75" customHeight="1">
      <c r="D160" s="2"/>
    </row>
    <row r="161" spans="4:4" ht="15.75" customHeight="1">
      <c r="D161" s="2"/>
    </row>
    <row r="162" spans="4:4" ht="15.75" customHeight="1">
      <c r="D162" s="2"/>
    </row>
    <row r="163" spans="4:4" ht="15.75" customHeight="1">
      <c r="D163" s="2"/>
    </row>
    <row r="164" spans="4:4" ht="15.75" customHeight="1">
      <c r="D164" s="2"/>
    </row>
    <row r="165" spans="4:4" ht="15.75" customHeight="1">
      <c r="D165" s="2"/>
    </row>
    <row r="166" spans="4:4" ht="15.75" customHeight="1">
      <c r="D166" s="2"/>
    </row>
    <row r="167" spans="4:4" ht="15.75" customHeight="1">
      <c r="D167" s="2"/>
    </row>
    <row r="168" spans="4:4" ht="15.75" customHeight="1">
      <c r="D168" s="2"/>
    </row>
    <row r="169" spans="4:4" ht="15.75" customHeight="1">
      <c r="D169" s="2"/>
    </row>
    <row r="170" spans="4:4" ht="15.75" customHeight="1">
      <c r="D170" s="2"/>
    </row>
    <row r="171" spans="4:4" ht="15.75" customHeight="1">
      <c r="D171" s="2"/>
    </row>
    <row r="172" spans="4:4" ht="15.75" customHeight="1">
      <c r="D172" s="2"/>
    </row>
    <row r="173" spans="4:4" ht="15.75" customHeight="1">
      <c r="D173" s="2"/>
    </row>
    <row r="174" spans="4:4" ht="15.75" customHeight="1">
      <c r="D174" s="2"/>
    </row>
    <row r="175" spans="4:4" ht="15.75" customHeight="1">
      <c r="D175" s="2"/>
    </row>
    <row r="176" spans="4:4" ht="15.75" customHeight="1">
      <c r="D176" s="2"/>
    </row>
    <row r="177" spans="4:4" ht="15.75" customHeight="1">
      <c r="D177" s="2"/>
    </row>
    <row r="178" spans="4:4" ht="15.75" customHeight="1">
      <c r="D178" s="2"/>
    </row>
    <row r="179" spans="4:4" ht="15.75" customHeight="1">
      <c r="D179" s="2"/>
    </row>
    <row r="180" spans="4:4" ht="15.75" customHeight="1">
      <c r="D180" s="2"/>
    </row>
    <row r="181" spans="4:4" ht="15.75" customHeight="1">
      <c r="D181" s="2"/>
    </row>
    <row r="182" spans="4:4" ht="15.75" customHeight="1">
      <c r="D182" s="2"/>
    </row>
    <row r="183" spans="4:4" ht="15.75" customHeight="1">
      <c r="D183" s="2"/>
    </row>
    <row r="184" spans="4:4" ht="15.75" customHeight="1">
      <c r="D184" s="2"/>
    </row>
    <row r="185" spans="4:4" ht="15.75" customHeight="1">
      <c r="D185" s="2"/>
    </row>
    <row r="186" spans="4:4" ht="15.75" customHeight="1">
      <c r="D186" s="2"/>
    </row>
    <row r="187" spans="4:4" ht="15.75" customHeight="1">
      <c r="D187" s="2"/>
    </row>
    <row r="188" spans="4:4" ht="15.75" customHeight="1">
      <c r="D188" s="2"/>
    </row>
    <row r="189" spans="4:4" ht="15.75" customHeight="1">
      <c r="D189" s="2"/>
    </row>
    <row r="190" spans="4:4" ht="15.75" customHeight="1">
      <c r="D190" s="2"/>
    </row>
    <row r="191" spans="4:4" ht="15.75" customHeight="1">
      <c r="D191" s="2"/>
    </row>
    <row r="192" spans="4:4" ht="15.75" customHeight="1">
      <c r="D192" s="2"/>
    </row>
    <row r="193" spans="4:4" ht="15.75" customHeight="1">
      <c r="D193" s="2"/>
    </row>
    <row r="194" spans="4:4" ht="15.75" customHeight="1">
      <c r="D194" s="2"/>
    </row>
    <row r="195" spans="4:4" ht="15.75" customHeight="1">
      <c r="D195" s="2"/>
    </row>
    <row r="196" spans="4:4" ht="15.75" customHeight="1">
      <c r="D196" s="2"/>
    </row>
    <row r="197" spans="4:4" ht="15.75" customHeight="1">
      <c r="D197" s="2"/>
    </row>
    <row r="198" spans="4:4" ht="15.75" customHeight="1">
      <c r="D198" s="2"/>
    </row>
    <row r="199" spans="4:4" ht="15.75" customHeight="1">
      <c r="D199" s="2"/>
    </row>
    <row r="200" spans="4:4" ht="15.75" customHeight="1">
      <c r="D200" s="2"/>
    </row>
    <row r="201" spans="4:4" ht="15.75" customHeight="1">
      <c r="D201" s="2"/>
    </row>
    <row r="202" spans="4:4" ht="15.75" customHeight="1">
      <c r="D202" s="2"/>
    </row>
    <row r="203" spans="4:4" ht="15.75" customHeight="1">
      <c r="D203" s="2"/>
    </row>
    <row r="204" spans="4:4" ht="15.75" customHeight="1">
      <c r="D204" s="2"/>
    </row>
    <row r="205" spans="4:4" ht="15.75" customHeight="1">
      <c r="D205" s="2"/>
    </row>
    <row r="206" spans="4:4" ht="15.75" customHeight="1">
      <c r="D206" s="2"/>
    </row>
    <row r="207" spans="4:4" ht="15.75" customHeight="1">
      <c r="D207" s="2"/>
    </row>
    <row r="208" spans="4:4" ht="15.75" customHeight="1">
      <c r="D208" s="2"/>
    </row>
    <row r="209" spans="4:4" ht="15.75" customHeight="1">
      <c r="D209" s="2"/>
    </row>
    <row r="210" spans="4:4" ht="15.75" customHeight="1">
      <c r="D210" s="2"/>
    </row>
    <row r="211" spans="4:4" ht="15.75" customHeight="1">
      <c r="D211" s="2"/>
    </row>
    <row r="212" spans="4:4" ht="15.75" customHeight="1">
      <c r="D212" s="2"/>
    </row>
    <row r="213" spans="4:4" ht="15.75" customHeight="1">
      <c r="D213" s="2"/>
    </row>
    <row r="214" spans="4:4" ht="15.75" customHeight="1">
      <c r="D214" s="2"/>
    </row>
    <row r="215" spans="4:4" ht="15.75" customHeight="1">
      <c r="D215" s="2"/>
    </row>
    <row r="216" spans="4:4" ht="15.75" customHeight="1">
      <c r="D216" s="2"/>
    </row>
    <row r="217" spans="4:4" ht="15.75" customHeight="1">
      <c r="D217" s="2"/>
    </row>
    <row r="218" spans="4:4" ht="15.75" customHeight="1">
      <c r="D218" s="2"/>
    </row>
    <row r="219" spans="4:4" ht="15.75" customHeight="1">
      <c r="D219" s="2"/>
    </row>
    <row r="220" spans="4:4" ht="15.75" customHeight="1">
      <c r="D220" s="2"/>
    </row>
    <row r="221" spans="4:4" ht="15.75" customHeight="1">
      <c r="D221" s="2"/>
    </row>
    <row r="222" spans="4:4" ht="15.75" customHeight="1">
      <c r="D222" s="2"/>
    </row>
    <row r="223" spans="4:4" ht="15.75" customHeight="1">
      <c r="D223" s="2"/>
    </row>
    <row r="224" spans="4: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8">
    <mergeCell ref="B5:C5"/>
    <mergeCell ref="H4:I4"/>
    <mergeCell ref="N4:O4"/>
    <mergeCell ref="B6:C6"/>
    <mergeCell ref="H5:I5"/>
    <mergeCell ref="N5:O5"/>
    <mergeCell ref="E4:F4"/>
    <mergeCell ref="E5:F5"/>
    <mergeCell ref="K5:L5"/>
    <mergeCell ref="B7:C7"/>
    <mergeCell ref="E6:F6"/>
    <mergeCell ref="H6:I6"/>
    <mergeCell ref="B8:C8"/>
    <mergeCell ref="H8:I8"/>
    <mergeCell ref="K9:L9"/>
    <mergeCell ref="K10:L10"/>
    <mergeCell ref="K11:L11"/>
    <mergeCell ref="N11:O11"/>
    <mergeCell ref="B9:C9"/>
    <mergeCell ref="B10:C10"/>
    <mergeCell ref="H9:I9"/>
    <mergeCell ref="N9:O9"/>
    <mergeCell ref="B11:C11"/>
    <mergeCell ref="H10:I10"/>
    <mergeCell ref="N10:O10"/>
    <mergeCell ref="K6:L6"/>
    <mergeCell ref="N6:O6"/>
    <mergeCell ref="H7:I7"/>
    <mergeCell ref="K7:L7"/>
    <mergeCell ref="N7:O7"/>
    <mergeCell ref="E9:F9"/>
    <mergeCell ref="E10:F10"/>
    <mergeCell ref="E11:F11"/>
    <mergeCell ref="B13:C13"/>
    <mergeCell ref="H13:I13"/>
    <mergeCell ref="E12:F12"/>
    <mergeCell ref="E13:F13"/>
    <mergeCell ref="K13:L13"/>
    <mergeCell ref="N13:O13"/>
    <mergeCell ref="Q13:R13"/>
    <mergeCell ref="T13:U13"/>
    <mergeCell ref="H12:I12"/>
    <mergeCell ref="K12:L12"/>
    <mergeCell ref="N12:O12"/>
    <mergeCell ref="Q12:R12"/>
    <mergeCell ref="T12:U12"/>
    <mergeCell ref="B12:C12"/>
    <mergeCell ref="T4:U4"/>
    <mergeCell ref="W4:X4"/>
    <mergeCell ref="Z4:AA4"/>
    <mergeCell ref="A1:AA2"/>
    <mergeCell ref="K4:L4"/>
    <mergeCell ref="B4:C4"/>
    <mergeCell ref="A3:C3"/>
    <mergeCell ref="D3:F3"/>
    <mergeCell ref="G3:I3"/>
    <mergeCell ref="J3:L3"/>
    <mergeCell ref="M3:O3"/>
    <mergeCell ref="P3:R3"/>
    <mergeCell ref="S3:U3"/>
    <mergeCell ref="V3:X3"/>
    <mergeCell ref="Y3:AA3"/>
    <mergeCell ref="Z12:AA12"/>
    <mergeCell ref="W13:X13"/>
    <mergeCell ref="Z19:AA19"/>
    <mergeCell ref="Z20:AA20"/>
    <mergeCell ref="Q6:R6"/>
    <mergeCell ref="T6:U6"/>
    <mergeCell ref="W6:X6"/>
    <mergeCell ref="Z10:AA10"/>
    <mergeCell ref="Q4:R4"/>
    <mergeCell ref="Q5:R5"/>
    <mergeCell ref="T5:U5"/>
    <mergeCell ref="W5:X5"/>
    <mergeCell ref="Z5:AA5"/>
    <mergeCell ref="W12:X12"/>
    <mergeCell ref="Z18:AA18"/>
    <mergeCell ref="Z17:AA17"/>
    <mergeCell ref="Z16:AA16"/>
    <mergeCell ref="Q14:R14"/>
    <mergeCell ref="T9:U9"/>
    <mergeCell ref="W9:X9"/>
    <mergeCell ref="Z13:AA13"/>
    <mergeCell ref="Z14:AA14"/>
    <mergeCell ref="Z15:AA15"/>
    <mergeCell ref="Q11:R11"/>
    <mergeCell ref="Z6:AA6"/>
    <mergeCell ref="Z7:AA7"/>
    <mergeCell ref="Z8:AA8"/>
    <mergeCell ref="Z9:AA9"/>
    <mergeCell ref="Q7:R7"/>
    <mergeCell ref="T7:U7"/>
    <mergeCell ref="W7:X7"/>
    <mergeCell ref="Z11:AA11"/>
    <mergeCell ref="E7:F7"/>
    <mergeCell ref="E8:F8"/>
    <mergeCell ref="K8:L8"/>
    <mergeCell ref="N8:O8"/>
    <mergeCell ref="Q8:R8"/>
    <mergeCell ref="T8:U8"/>
    <mergeCell ref="W8:X8"/>
    <mergeCell ref="H11:I11"/>
    <mergeCell ref="T11:U11"/>
    <mergeCell ref="W11:X11"/>
    <mergeCell ref="Q9:R9"/>
    <mergeCell ref="Q10:R10"/>
    <mergeCell ref="T10:U10"/>
    <mergeCell ref="W10:X10"/>
  </mergeCell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002"/>
  <sheetViews>
    <sheetView zoomScaleNormal="100" workbookViewId="0">
      <selection sqref="A1:U2"/>
    </sheetView>
  </sheetViews>
  <sheetFormatPr defaultColWidth="14.42578125" defaultRowHeight="15" customHeight="1"/>
  <cols>
    <col min="1" max="1" width="3.28515625" style="3" customWidth="1"/>
    <col min="2" max="2" width="11.7109375" customWidth="1"/>
    <col min="3" max="3" width="20.28515625" customWidth="1"/>
    <col min="4" max="4" width="3.28515625" style="3" customWidth="1"/>
    <col min="5" max="5" width="13" customWidth="1"/>
    <col min="6" max="6" width="20.42578125" customWidth="1"/>
    <col min="7" max="7" width="3.28515625" style="3" customWidth="1"/>
    <col min="8" max="8" width="9.7109375" customWidth="1"/>
    <col min="9" max="9" width="20.42578125" customWidth="1"/>
    <col min="10" max="10" width="3.28515625" style="3" customWidth="1"/>
    <col min="11" max="11" width="9.7109375" customWidth="1"/>
    <col min="12" max="12" width="20.7109375" customWidth="1"/>
    <col min="13" max="13" width="3.28515625" style="3" customWidth="1"/>
    <col min="14" max="14" width="9.7109375" customWidth="1"/>
    <col min="15" max="15" width="26" customWidth="1"/>
    <col min="16" max="16" width="3.28515625" style="3" customWidth="1"/>
    <col min="17" max="17" width="12.85546875" customWidth="1"/>
    <col min="18" max="18" width="21.5703125" customWidth="1"/>
    <col min="19" max="19" width="3.28515625" style="3" customWidth="1"/>
    <col min="20" max="20" width="11" customWidth="1"/>
    <col min="21" max="21" width="19.5703125" customWidth="1"/>
  </cols>
  <sheetData>
    <row r="1" spans="1:21" ht="15" customHeight="1">
      <c r="A1" s="602" t="s">
        <v>421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  <c r="P1" s="603"/>
      <c r="Q1" s="603"/>
      <c r="R1" s="603"/>
      <c r="S1" s="603"/>
      <c r="T1" s="603"/>
      <c r="U1" s="604"/>
    </row>
    <row r="2" spans="1:21" ht="9" customHeight="1">
      <c r="A2" s="605"/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  <c r="S2" s="606"/>
      <c r="T2" s="606"/>
      <c r="U2" s="607"/>
    </row>
    <row r="3" spans="1:21">
      <c r="A3" s="271"/>
      <c r="B3" s="472" t="s">
        <v>2</v>
      </c>
      <c r="C3" s="473"/>
      <c r="D3" s="272"/>
      <c r="E3" s="472" t="s">
        <v>6</v>
      </c>
      <c r="F3" s="473"/>
      <c r="G3" s="273"/>
      <c r="H3" s="472" t="s">
        <v>280</v>
      </c>
      <c r="I3" s="473"/>
      <c r="J3" s="272"/>
      <c r="K3" s="474" t="s">
        <v>8</v>
      </c>
      <c r="L3" s="473"/>
      <c r="M3" s="286"/>
      <c r="N3" s="474" t="s">
        <v>282</v>
      </c>
      <c r="O3" s="473"/>
      <c r="P3" s="287"/>
      <c r="Q3" s="475" t="s">
        <v>422</v>
      </c>
      <c r="R3" s="473"/>
      <c r="S3" s="288"/>
      <c r="T3" s="475" t="s">
        <v>423</v>
      </c>
      <c r="U3" s="473"/>
    </row>
    <row r="4" spans="1:21">
      <c r="A4" s="239" t="s">
        <v>10</v>
      </c>
      <c r="B4" s="608" t="s">
        <v>838</v>
      </c>
      <c r="C4" s="609"/>
      <c r="D4" s="239" t="s">
        <v>10</v>
      </c>
      <c r="E4" s="394" t="s">
        <v>747</v>
      </c>
      <c r="F4" s="397"/>
      <c r="G4" s="239" t="s">
        <v>10</v>
      </c>
      <c r="H4" s="608" t="s">
        <v>843</v>
      </c>
      <c r="I4" s="609"/>
      <c r="J4" s="239" t="s">
        <v>10</v>
      </c>
      <c r="K4" s="394" t="s">
        <v>427</v>
      </c>
      <c r="L4" s="397"/>
      <c r="M4" s="239" t="s">
        <v>10</v>
      </c>
      <c r="N4" s="394" t="s">
        <v>428</v>
      </c>
      <c r="O4" s="397"/>
      <c r="P4" s="255" t="s">
        <v>10</v>
      </c>
      <c r="Q4" s="470" t="s">
        <v>429</v>
      </c>
      <c r="R4" s="397"/>
      <c r="S4" s="338" t="s">
        <v>10</v>
      </c>
      <c r="T4" s="470" t="s">
        <v>430</v>
      </c>
      <c r="U4" s="397"/>
    </row>
    <row r="5" spans="1:21">
      <c r="A5" s="610"/>
      <c r="B5" s="354">
        <v>44684</v>
      </c>
      <c r="C5" s="353" t="s">
        <v>842</v>
      </c>
      <c r="D5" s="339"/>
      <c r="E5" s="340">
        <v>44349</v>
      </c>
      <c r="F5" s="341" t="s">
        <v>746</v>
      </c>
      <c r="G5" s="610"/>
      <c r="H5" s="354">
        <v>44684</v>
      </c>
      <c r="I5" s="353" t="s">
        <v>842</v>
      </c>
      <c r="J5" s="239"/>
      <c r="K5" s="342">
        <v>42089</v>
      </c>
      <c r="L5" s="343" t="s">
        <v>431</v>
      </c>
      <c r="M5" s="239"/>
      <c r="N5" s="344">
        <v>43580</v>
      </c>
      <c r="O5" s="343" t="s">
        <v>433</v>
      </c>
      <c r="P5" s="255"/>
      <c r="Q5" s="345">
        <v>43580</v>
      </c>
      <c r="R5" s="343" t="s">
        <v>433</v>
      </c>
      <c r="S5" s="338"/>
      <c r="T5" s="345">
        <v>43552</v>
      </c>
      <c r="U5" s="343" t="s">
        <v>434</v>
      </c>
    </row>
    <row r="6" spans="1:21">
      <c r="A6" s="253" t="s">
        <v>10</v>
      </c>
      <c r="B6" s="611" t="s">
        <v>838</v>
      </c>
      <c r="C6" s="612"/>
      <c r="D6" s="336" t="s">
        <v>14</v>
      </c>
      <c r="E6" s="613" t="s">
        <v>833</v>
      </c>
      <c r="F6" s="614"/>
      <c r="G6" s="253" t="s">
        <v>14</v>
      </c>
      <c r="H6" s="611" t="s">
        <v>840</v>
      </c>
      <c r="I6" s="612"/>
      <c r="J6" s="253" t="s">
        <v>14</v>
      </c>
      <c r="K6" s="392" t="s">
        <v>428</v>
      </c>
      <c r="L6" s="400"/>
      <c r="M6" s="253" t="s">
        <v>14</v>
      </c>
      <c r="N6" s="392" t="s">
        <v>438</v>
      </c>
      <c r="O6" s="400"/>
      <c r="P6" s="270" t="s">
        <v>14</v>
      </c>
      <c r="Q6" s="412" t="s">
        <v>439</v>
      </c>
      <c r="R6" s="400"/>
      <c r="S6" s="274" t="s">
        <v>14</v>
      </c>
      <c r="T6" s="412" t="s">
        <v>440</v>
      </c>
      <c r="U6" s="400"/>
    </row>
    <row r="7" spans="1:21">
      <c r="A7" s="615"/>
      <c r="B7" s="335">
        <v>44672</v>
      </c>
      <c r="C7" s="319" t="s">
        <v>839</v>
      </c>
      <c r="D7" s="336"/>
      <c r="E7" s="335">
        <v>44684</v>
      </c>
      <c r="F7" s="319" t="s">
        <v>842</v>
      </c>
      <c r="G7" s="615"/>
      <c r="H7" s="335">
        <v>44672</v>
      </c>
      <c r="I7" s="319" t="s">
        <v>839</v>
      </c>
      <c r="J7" s="253"/>
      <c r="K7" s="277">
        <v>43580</v>
      </c>
      <c r="L7" s="278" t="s">
        <v>433</v>
      </c>
      <c r="M7" s="253"/>
      <c r="N7" s="279">
        <v>43178</v>
      </c>
      <c r="O7" s="278" t="s">
        <v>443</v>
      </c>
      <c r="P7" s="270"/>
      <c r="Q7" s="280">
        <v>43542</v>
      </c>
      <c r="R7" s="281" t="s">
        <v>444</v>
      </c>
      <c r="S7" s="274"/>
      <c r="T7" s="280">
        <v>43580</v>
      </c>
      <c r="U7" s="281" t="s">
        <v>433</v>
      </c>
    </row>
    <row r="8" spans="1:21">
      <c r="A8" s="239" t="s">
        <v>16</v>
      </c>
      <c r="B8" s="471" t="s">
        <v>424</v>
      </c>
      <c r="C8" s="460"/>
      <c r="D8" s="239" t="s">
        <v>14</v>
      </c>
      <c r="E8" s="608" t="s">
        <v>833</v>
      </c>
      <c r="F8" s="616"/>
      <c r="G8" s="239" t="s">
        <v>16</v>
      </c>
      <c r="H8" s="394" t="s">
        <v>426</v>
      </c>
      <c r="I8" s="397"/>
      <c r="J8" s="239" t="s">
        <v>16</v>
      </c>
      <c r="K8" s="394" t="s">
        <v>448</v>
      </c>
      <c r="L8" s="397"/>
      <c r="M8" s="239" t="s">
        <v>16</v>
      </c>
      <c r="N8" s="394" t="s">
        <v>438</v>
      </c>
      <c r="O8" s="397"/>
      <c r="P8" s="255" t="s">
        <v>16</v>
      </c>
      <c r="Q8" s="470" t="s">
        <v>449</v>
      </c>
      <c r="R8" s="397"/>
      <c r="S8" s="338" t="s">
        <v>16</v>
      </c>
      <c r="T8" s="470" t="s">
        <v>450</v>
      </c>
      <c r="U8" s="397"/>
    </row>
    <row r="9" spans="1:21">
      <c r="A9" s="239"/>
      <c r="B9" s="340">
        <v>42089</v>
      </c>
      <c r="C9" s="341" t="s">
        <v>431</v>
      </c>
      <c r="D9" s="239"/>
      <c r="E9" s="354">
        <v>44664</v>
      </c>
      <c r="F9" s="353" t="s">
        <v>834</v>
      </c>
      <c r="G9" s="239"/>
      <c r="H9" s="340">
        <v>42125</v>
      </c>
      <c r="I9" s="341" t="s">
        <v>432</v>
      </c>
      <c r="J9" s="239"/>
      <c r="K9" s="342">
        <v>42129</v>
      </c>
      <c r="L9" s="343" t="s">
        <v>453</v>
      </c>
      <c r="M9" s="239"/>
      <c r="N9" s="344">
        <v>43584</v>
      </c>
      <c r="O9" s="343" t="s">
        <v>454</v>
      </c>
      <c r="P9" s="255"/>
      <c r="Q9" s="349">
        <v>43558</v>
      </c>
      <c r="R9" s="350" t="s">
        <v>455</v>
      </c>
      <c r="S9" s="338"/>
      <c r="T9" s="349">
        <v>43542</v>
      </c>
      <c r="U9" s="350" t="s">
        <v>444</v>
      </c>
    </row>
    <row r="10" spans="1:21">
      <c r="A10" s="253" t="s">
        <v>19</v>
      </c>
      <c r="B10" s="392" t="s">
        <v>435</v>
      </c>
      <c r="C10" s="400"/>
      <c r="D10" s="253" t="s">
        <v>14</v>
      </c>
      <c r="E10" s="392" t="s">
        <v>425</v>
      </c>
      <c r="F10" s="400"/>
      <c r="G10" s="253" t="s">
        <v>19</v>
      </c>
      <c r="H10" s="392" t="s">
        <v>830</v>
      </c>
      <c r="I10" s="400"/>
      <c r="J10" s="253" t="s">
        <v>16</v>
      </c>
      <c r="K10" s="392" t="s">
        <v>438</v>
      </c>
      <c r="L10" s="400"/>
      <c r="M10" s="253" t="s">
        <v>19</v>
      </c>
      <c r="N10" s="392" t="s">
        <v>438</v>
      </c>
      <c r="O10" s="400"/>
      <c r="P10" s="253" t="s">
        <v>19</v>
      </c>
      <c r="Q10" s="392" t="s">
        <v>752</v>
      </c>
      <c r="R10" s="400"/>
      <c r="S10" s="274" t="s">
        <v>19</v>
      </c>
      <c r="T10" s="392" t="s">
        <v>832</v>
      </c>
      <c r="U10" s="400"/>
    </row>
    <row r="11" spans="1:21">
      <c r="A11" s="253"/>
      <c r="B11" s="275">
        <v>42125</v>
      </c>
      <c r="C11" s="276" t="s">
        <v>432</v>
      </c>
      <c r="D11" s="253"/>
      <c r="E11" s="275">
        <v>42125</v>
      </c>
      <c r="F11" s="276" t="s">
        <v>432</v>
      </c>
      <c r="G11" s="253"/>
      <c r="H11" s="335">
        <v>44646</v>
      </c>
      <c r="I11" s="319" t="s">
        <v>829</v>
      </c>
      <c r="J11" s="253"/>
      <c r="K11" s="277">
        <v>43584</v>
      </c>
      <c r="L11" s="278" t="s">
        <v>454</v>
      </c>
      <c r="M11" s="253"/>
      <c r="N11" s="279">
        <v>43593</v>
      </c>
      <c r="O11" s="278" t="s">
        <v>462</v>
      </c>
      <c r="P11" s="253"/>
      <c r="Q11" s="275">
        <v>44314</v>
      </c>
      <c r="R11" s="276" t="s">
        <v>753</v>
      </c>
      <c r="S11" s="274"/>
      <c r="T11" s="275">
        <v>44646</v>
      </c>
      <c r="U11" s="276" t="s">
        <v>829</v>
      </c>
    </row>
    <row r="12" spans="1:21">
      <c r="A12" s="239" t="s">
        <v>23</v>
      </c>
      <c r="B12" s="617" t="s">
        <v>836</v>
      </c>
      <c r="C12" s="618"/>
      <c r="D12" s="239" t="s">
        <v>14</v>
      </c>
      <c r="E12" s="394" t="s">
        <v>436</v>
      </c>
      <c r="F12" s="397"/>
      <c r="G12" s="239" t="s">
        <v>19</v>
      </c>
      <c r="H12" s="394" t="s">
        <v>437</v>
      </c>
      <c r="I12" s="397"/>
      <c r="J12" s="339" t="s">
        <v>16</v>
      </c>
      <c r="K12" s="394" t="s">
        <v>438</v>
      </c>
      <c r="L12" s="397"/>
      <c r="M12" s="239" t="s">
        <v>23</v>
      </c>
      <c r="N12" s="394" t="s">
        <v>464</v>
      </c>
      <c r="O12" s="397"/>
      <c r="P12" s="239" t="s">
        <v>23</v>
      </c>
      <c r="Q12" s="394" t="s">
        <v>751</v>
      </c>
      <c r="R12" s="397"/>
      <c r="S12" s="239" t="s">
        <v>23</v>
      </c>
      <c r="T12" s="411" t="s">
        <v>459</v>
      </c>
      <c r="U12" s="397"/>
    </row>
    <row r="13" spans="1:21">
      <c r="A13" s="239"/>
      <c r="B13" s="619">
        <v>44670</v>
      </c>
      <c r="C13" s="379" t="s">
        <v>837</v>
      </c>
      <c r="D13" s="239"/>
      <c r="E13" s="340">
        <v>42135</v>
      </c>
      <c r="F13" s="341" t="s">
        <v>441</v>
      </c>
      <c r="G13" s="239"/>
      <c r="H13" s="340">
        <v>42489</v>
      </c>
      <c r="I13" s="341" t="s">
        <v>442</v>
      </c>
      <c r="J13" s="339"/>
      <c r="K13" s="342">
        <v>43593</v>
      </c>
      <c r="L13" s="343" t="s">
        <v>462</v>
      </c>
      <c r="M13" s="239"/>
      <c r="N13" s="344">
        <v>43542</v>
      </c>
      <c r="O13" s="343" t="s">
        <v>434</v>
      </c>
      <c r="P13" s="239"/>
      <c r="Q13" s="340">
        <v>44314</v>
      </c>
      <c r="R13" s="341" t="s">
        <v>743</v>
      </c>
      <c r="S13" s="239"/>
      <c r="T13" s="347">
        <v>43558</v>
      </c>
      <c r="U13" s="348" t="s">
        <v>455</v>
      </c>
    </row>
    <row r="14" spans="1:21">
      <c r="A14" s="253" t="s">
        <v>23</v>
      </c>
      <c r="B14" s="392" t="s">
        <v>445</v>
      </c>
      <c r="C14" s="400"/>
      <c r="D14" s="253" t="s">
        <v>14</v>
      </c>
      <c r="E14" s="392" t="s">
        <v>446</v>
      </c>
      <c r="F14" s="436"/>
      <c r="G14" s="253" t="s">
        <v>19</v>
      </c>
      <c r="H14" s="392" t="s">
        <v>447</v>
      </c>
      <c r="I14" s="400"/>
      <c r="J14" s="336" t="s">
        <v>24</v>
      </c>
      <c r="K14" s="392" t="s">
        <v>467</v>
      </c>
      <c r="L14" s="400"/>
      <c r="M14" s="253" t="s">
        <v>24</v>
      </c>
      <c r="N14" s="392" t="s">
        <v>468</v>
      </c>
      <c r="O14" s="400"/>
      <c r="P14" s="253" t="s">
        <v>24</v>
      </c>
      <c r="Q14" s="392" t="s">
        <v>754</v>
      </c>
      <c r="R14" s="400"/>
      <c r="S14" s="253" t="s">
        <v>24</v>
      </c>
      <c r="T14" s="392" t="s">
        <v>756</v>
      </c>
      <c r="U14" s="400"/>
    </row>
    <row r="15" spans="1:21">
      <c r="A15" s="253"/>
      <c r="B15" s="275">
        <v>41752</v>
      </c>
      <c r="C15" s="276" t="s">
        <v>451</v>
      </c>
      <c r="D15" s="253"/>
      <c r="E15" s="275">
        <v>41771</v>
      </c>
      <c r="F15" s="318" t="s">
        <v>452</v>
      </c>
      <c r="G15" s="266"/>
      <c r="H15" s="282">
        <v>41771</v>
      </c>
      <c r="I15" s="283" t="s">
        <v>452</v>
      </c>
      <c r="J15" s="336"/>
      <c r="K15" s="277">
        <v>40619</v>
      </c>
      <c r="L15" s="278" t="s">
        <v>470</v>
      </c>
      <c r="M15" s="253"/>
      <c r="N15" s="277">
        <v>43206</v>
      </c>
      <c r="O15" s="278" t="s">
        <v>471</v>
      </c>
      <c r="P15" s="253"/>
      <c r="Q15" s="275">
        <v>44344</v>
      </c>
      <c r="R15" s="276" t="s">
        <v>745</v>
      </c>
      <c r="S15" s="253"/>
      <c r="T15" s="275">
        <v>44344</v>
      </c>
      <c r="U15" s="276" t="s">
        <v>745</v>
      </c>
    </row>
    <row r="16" spans="1:21">
      <c r="A16" s="239" t="s">
        <v>23</v>
      </c>
      <c r="B16" s="394" t="s">
        <v>741</v>
      </c>
      <c r="C16" s="397"/>
      <c r="D16" s="239" t="s">
        <v>14</v>
      </c>
      <c r="E16" s="394" t="s">
        <v>436</v>
      </c>
      <c r="F16" s="402"/>
      <c r="G16" s="352" t="s">
        <v>26</v>
      </c>
      <c r="H16" s="620" t="s">
        <v>835</v>
      </c>
      <c r="I16" s="620"/>
      <c r="J16" s="339" t="s">
        <v>24</v>
      </c>
      <c r="K16" s="394" t="s">
        <v>474</v>
      </c>
      <c r="L16" s="397"/>
      <c r="M16" s="239" t="s">
        <v>26</v>
      </c>
      <c r="N16" s="394" t="s">
        <v>468</v>
      </c>
      <c r="O16" s="397"/>
      <c r="P16" s="346" t="s">
        <v>26</v>
      </c>
      <c r="Q16" s="608" t="s">
        <v>844</v>
      </c>
      <c r="R16" s="609"/>
      <c r="S16" s="239" t="s">
        <v>24</v>
      </c>
      <c r="T16" s="394" t="s">
        <v>755</v>
      </c>
      <c r="U16" s="397"/>
    </row>
    <row r="17" spans="1:21">
      <c r="A17" s="239"/>
      <c r="B17" s="340">
        <v>44334</v>
      </c>
      <c r="C17" s="341" t="s">
        <v>742</v>
      </c>
      <c r="D17" s="239"/>
      <c r="E17" s="340">
        <v>41731</v>
      </c>
      <c r="F17" s="334" t="s">
        <v>461</v>
      </c>
      <c r="G17" s="352"/>
      <c r="H17" s="354">
        <v>44670</v>
      </c>
      <c r="I17" s="353" t="s">
        <v>837</v>
      </c>
      <c r="J17" s="339"/>
      <c r="K17" s="342">
        <v>40631</v>
      </c>
      <c r="L17" s="343" t="s">
        <v>477</v>
      </c>
      <c r="M17" s="239"/>
      <c r="N17" s="342">
        <v>43174</v>
      </c>
      <c r="O17" s="343" t="s">
        <v>478</v>
      </c>
      <c r="P17" s="351"/>
      <c r="Q17" s="354">
        <v>44687</v>
      </c>
      <c r="R17" s="353" t="s">
        <v>845</v>
      </c>
      <c r="S17" s="339"/>
      <c r="T17" s="340">
        <v>44314</v>
      </c>
      <c r="U17" s="341" t="s">
        <v>753</v>
      </c>
    </row>
    <row r="18" spans="1:21">
      <c r="A18" s="253" t="s">
        <v>28</v>
      </c>
      <c r="B18" s="392" t="s">
        <v>456</v>
      </c>
      <c r="C18" s="400"/>
      <c r="D18" s="253" t="s">
        <v>14</v>
      </c>
      <c r="E18" s="392" t="s">
        <v>446</v>
      </c>
      <c r="F18" s="436"/>
      <c r="G18" s="257" t="s">
        <v>26</v>
      </c>
      <c r="H18" s="621" t="s">
        <v>835</v>
      </c>
      <c r="I18" s="621"/>
      <c r="J18" s="336" t="s">
        <v>24</v>
      </c>
      <c r="K18" s="392" t="s">
        <v>481</v>
      </c>
      <c r="L18" s="400"/>
      <c r="M18" s="253" t="s">
        <v>28</v>
      </c>
      <c r="N18" s="392" t="s">
        <v>468</v>
      </c>
      <c r="O18" s="400"/>
      <c r="P18" s="253" t="s">
        <v>28</v>
      </c>
      <c r="Q18" s="622" t="s">
        <v>827</v>
      </c>
      <c r="R18" s="444"/>
      <c r="S18" s="274" t="s">
        <v>28</v>
      </c>
      <c r="T18" s="392" t="s">
        <v>755</v>
      </c>
      <c r="U18" s="400"/>
    </row>
    <row r="19" spans="1:21">
      <c r="A19" s="253"/>
      <c r="B19" s="275">
        <v>42446</v>
      </c>
      <c r="C19" s="276" t="s">
        <v>460</v>
      </c>
      <c r="D19" s="253"/>
      <c r="E19" s="275">
        <v>42116</v>
      </c>
      <c r="F19" s="318" t="s">
        <v>466</v>
      </c>
      <c r="G19" s="257"/>
      <c r="H19" s="335">
        <v>44664</v>
      </c>
      <c r="I19" s="319" t="s">
        <v>834</v>
      </c>
      <c r="J19" s="336"/>
      <c r="K19" s="277">
        <v>42143</v>
      </c>
      <c r="L19" s="278" t="s">
        <v>483</v>
      </c>
      <c r="M19" s="253"/>
      <c r="N19" s="277">
        <v>43209</v>
      </c>
      <c r="O19" s="278" t="s">
        <v>484</v>
      </c>
      <c r="P19" s="253"/>
      <c r="Q19" s="280">
        <v>44638</v>
      </c>
      <c r="R19" s="281" t="s">
        <v>828</v>
      </c>
      <c r="S19" s="274"/>
      <c r="T19" s="275">
        <v>44349</v>
      </c>
      <c r="U19" s="276" t="s">
        <v>746</v>
      </c>
    </row>
    <row r="20" spans="1:21">
      <c r="A20" s="239" t="s">
        <v>28</v>
      </c>
      <c r="B20" s="394" t="s">
        <v>463</v>
      </c>
      <c r="C20" s="397"/>
      <c r="D20" s="239" t="s">
        <v>14</v>
      </c>
      <c r="E20" s="394" t="s">
        <v>425</v>
      </c>
      <c r="F20" s="402"/>
      <c r="G20" s="352" t="s">
        <v>26</v>
      </c>
      <c r="H20" s="466" t="s">
        <v>457</v>
      </c>
      <c r="I20" s="467"/>
      <c r="J20" s="339" t="s">
        <v>24</v>
      </c>
      <c r="K20" s="394" t="s">
        <v>464</v>
      </c>
      <c r="L20" s="397"/>
      <c r="M20" s="239" t="s">
        <v>30</v>
      </c>
      <c r="N20" s="394" t="s">
        <v>468</v>
      </c>
      <c r="O20" s="397"/>
      <c r="P20" s="239" t="s">
        <v>30</v>
      </c>
      <c r="Q20" s="394" t="s">
        <v>458</v>
      </c>
      <c r="R20" s="397"/>
      <c r="S20" s="338" t="s">
        <v>30</v>
      </c>
      <c r="T20" s="468"/>
      <c r="U20" s="460"/>
    </row>
    <row r="21" spans="1:21" ht="15.75" customHeight="1">
      <c r="A21" s="239"/>
      <c r="B21" s="340">
        <v>41731</v>
      </c>
      <c r="C21" s="341" t="s">
        <v>465</v>
      </c>
      <c r="D21" s="239"/>
      <c r="E21" s="340">
        <v>42489</v>
      </c>
      <c r="F21" s="334" t="s">
        <v>442</v>
      </c>
      <c r="G21" s="352"/>
      <c r="H21" s="354">
        <v>41731</v>
      </c>
      <c r="I21" s="353" t="s">
        <v>461</v>
      </c>
      <c r="J21" s="339"/>
      <c r="K21" s="342">
        <v>43552</v>
      </c>
      <c r="L21" s="343" t="s">
        <v>434</v>
      </c>
      <c r="M21" s="239"/>
      <c r="N21" s="342">
        <v>43558</v>
      </c>
      <c r="O21" s="343" t="s">
        <v>455</v>
      </c>
      <c r="P21" s="239"/>
      <c r="Q21" s="340">
        <v>43542</v>
      </c>
      <c r="R21" s="341" t="s">
        <v>434</v>
      </c>
      <c r="S21" s="338"/>
      <c r="T21" s="355"/>
      <c r="U21" s="348"/>
    </row>
    <row r="22" spans="1:21" ht="15.75" customHeight="1">
      <c r="A22" s="253" t="s">
        <v>28</v>
      </c>
      <c r="B22" s="392" t="s">
        <v>456</v>
      </c>
      <c r="C22" s="400"/>
      <c r="D22" s="253" t="s">
        <v>31</v>
      </c>
      <c r="E22" s="613" t="s">
        <v>744</v>
      </c>
      <c r="F22" s="623"/>
      <c r="G22" s="257" t="s">
        <v>26</v>
      </c>
      <c r="H22" s="446" t="s">
        <v>424</v>
      </c>
      <c r="I22" s="447"/>
      <c r="J22" s="336" t="s">
        <v>31</v>
      </c>
      <c r="K22" s="392" t="s">
        <v>487</v>
      </c>
      <c r="L22" s="400"/>
      <c r="M22" s="253" t="s">
        <v>31</v>
      </c>
      <c r="N22" s="392" t="s">
        <v>488</v>
      </c>
      <c r="O22" s="400"/>
      <c r="P22" s="254" t="s">
        <v>31</v>
      </c>
      <c r="Q22" s="392" t="s">
        <v>749</v>
      </c>
      <c r="R22" s="400"/>
      <c r="S22" s="274" t="s">
        <v>31</v>
      </c>
      <c r="T22" s="469"/>
      <c r="U22" s="444"/>
    </row>
    <row r="23" spans="1:21" ht="15.75" customHeight="1">
      <c r="A23" s="253"/>
      <c r="B23" s="275">
        <v>42458</v>
      </c>
      <c r="C23" s="276" t="s">
        <v>469</v>
      </c>
      <c r="D23" s="253"/>
      <c r="E23" s="624">
        <v>44679</v>
      </c>
      <c r="F23" s="380" t="s">
        <v>841</v>
      </c>
      <c r="G23" s="257"/>
      <c r="H23" s="335">
        <v>42089</v>
      </c>
      <c r="I23" s="319" t="s">
        <v>431</v>
      </c>
      <c r="J23" s="336"/>
      <c r="K23" s="277">
        <v>40631</v>
      </c>
      <c r="L23" s="278" t="s">
        <v>477</v>
      </c>
      <c r="M23" s="276"/>
      <c r="N23" s="277">
        <v>43538</v>
      </c>
      <c r="O23" s="278" t="s">
        <v>490</v>
      </c>
      <c r="P23" s="254"/>
      <c r="Q23" s="275">
        <v>44312</v>
      </c>
      <c r="R23" s="276" t="s">
        <v>750</v>
      </c>
      <c r="S23" s="278"/>
      <c r="T23" s="284"/>
      <c r="U23" s="285"/>
    </row>
    <row r="24" spans="1:21" ht="15.75" customHeight="1">
      <c r="A24" s="239" t="s">
        <v>28</v>
      </c>
      <c r="B24" s="394" t="s">
        <v>472</v>
      </c>
      <c r="C24" s="397"/>
      <c r="D24" s="239" t="s">
        <v>31</v>
      </c>
      <c r="E24" s="617" t="s">
        <v>744</v>
      </c>
      <c r="F24" s="625"/>
      <c r="G24" s="352" t="s">
        <v>26</v>
      </c>
      <c r="H24" s="466" t="s">
        <v>424</v>
      </c>
      <c r="I24" s="467"/>
      <c r="J24" s="269"/>
      <c r="K24" s="241"/>
      <c r="L24" s="241"/>
      <c r="M24" s="241"/>
      <c r="N24" s="240"/>
      <c r="O24" s="240"/>
      <c r="P24" s="241"/>
      <c r="Q24" s="240"/>
      <c r="R24" s="240"/>
      <c r="S24" s="241"/>
      <c r="T24" s="240"/>
      <c r="U24" s="240"/>
    </row>
    <row r="25" spans="1:21" ht="15.75" customHeight="1">
      <c r="A25" s="239"/>
      <c r="B25" s="340">
        <v>42139</v>
      </c>
      <c r="C25" s="341" t="s">
        <v>475</v>
      </c>
      <c r="D25" s="239"/>
      <c r="E25" s="362">
        <v>44646</v>
      </c>
      <c r="F25" s="363" t="s">
        <v>829</v>
      </c>
      <c r="G25" s="352"/>
      <c r="H25" s="354">
        <v>41752</v>
      </c>
      <c r="I25" s="353" t="s">
        <v>451</v>
      </c>
      <c r="J25" s="269"/>
      <c r="K25" s="241"/>
      <c r="L25" s="241"/>
      <c r="M25" s="241"/>
      <c r="N25" s="240"/>
      <c r="O25" s="240"/>
      <c r="P25" s="241"/>
      <c r="Q25" s="240"/>
      <c r="R25" s="240"/>
      <c r="S25" s="241"/>
      <c r="T25" s="240"/>
      <c r="U25" s="240"/>
    </row>
    <row r="26" spans="1:21" ht="15.75" customHeight="1">
      <c r="A26" s="253" t="s">
        <v>28</v>
      </c>
      <c r="B26" s="392" t="s">
        <v>479</v>
      </c>
      <c r="C26" s="400"/>
      <c r="D26" s="253" t="s">
        <v>31</v>
      </c>
      <c r="E26" s="611" t="s">
        <v>744</v>
      </c>
      <c r="F26" s="626"/>
      <c r="G26" s="257" t="s">
        <v>26</v>
      </c>
      <c r="H26" s="446" t="s">
        <v>457</v>
      </c>
      <c r="I26" s="447"/>
      <c r="J26" s="269"/>
      <c r="K26" s="241"/>
      <c r="L26" s="241"/>
      <c r="M26" s="241"/>
      <c r="N26" s="240"/>
      <c r="O26" s="240"/>
      <c r="P26" s="241"/>
      <c r="Q26" s="240"/>
      <c r="R26" s="240"/>
      <c r="S26" s="241"/>
      <c r="T26" s="240"/>
      <c r="U26" s="240"/>
    </row>
    <row r="27" spans="1:21" ht="15.75" customHeight="1">
      <c r="A27" s="253"/>
      <c r="B27" s="275">
        <v>42082</v>
      </c>
      <c r="C27" s="276" t="s">
        <v>482</v>
      </c>
      <c r="D27" s="615"/>
      <c r="E27" s="335">
        <v>44672</v>
      </c>
      <c r="F27" s="627" t="s">
        <v>839</v>
      </c>
      <c r="G27" s="257"/>
      <c r="H27" s="335">
        <v>42116</v>
      </c>
      <c r="I27" s="319" t="s">
        <v>466</v>
      </c>
      <c r="J27" s="269"/>
      <c r="K27" s="356"/>
      <c r="L27" s="241"/>
      <c r="M27" s="241"/>
      <c r="N27" s="240"/>
      <c r="O27" s="240"/>
      <c r="P27" s="241"/>
      <c r="Q27" s="240"/>
      <c r="R27" s="240"/>
      <c r="S27" s="241"/>
      <c r="T27" s="240"/>
      <c r="U27" s="240"/>
    </row>
    <row r="28" spans="1:21" ht="15.75" customHeight="1">
      <c r="A28" s="239" t="s">
        <v>28</v>
      </c>
      <c r="B28" s="394" t="s">
        <v>479</v>
      </c>
      <c r="C28" s="397"/>
      <c r="D28" s="239" t="s">
        <v>31</v>
      </c>
      <c r="E28" s="476" t="s">
        <v>744</v>
      </c>
      <c r="F28" s="477"/>
      <c r="G28" s="352" t="s">
        <v>26</v>
      </c>
      <c r="H28" s="466" t="s">
        <v>748</v>
      </c>
      <c r="I28" s="467"/>
      <c r="J28" s="269"/>
      <c r="K28" s="241"/>
      <c r="L28" s="241"/>
      <c r="M28" s="241"/>
      <c r="N28" s="240"/>
      <c r="O28" s="240"/>
      <c r="P28" s="241"/>
      <c r="Q28" s="240"/>
      <c r="R28" s="240"/>
      <c r="S28" s="241"/>
      <c r="T28" s="240"/>
      <c r="U28" s="240"/>
    </row>
    <row r="29" spans="1:21" ht="15.75" customHeight="1">
      <c r="A29" s="239"/>
      <c r="B29" s="340">
        <v>42116</v>
      </c>
      <c r="C29" s="341" t="s">
        <v>466</v>
      </c>
      <c r="D29" s="256"/>
      <c r="E29" s="362">
        <v>44334</v>
      </c>
      <c r="F29" s="363" t="s">
        <v>742</v>
      </c>
      <c r="G29" s="352"/>
      <c r="H29" s="354">
        <v>44334</v>
      </c>
      <c r="I29" s="353" t="s">
        <v>742</v>
      </c>
      <c r="J29" s="269"/>
      <c r="K29" s="241"/>
      <c r="L29" s="241"/>
      <c r="M29" s="241"/>
      <c r="N29" s="240"/>
      <c r="O29" s="240"/>
      <c r="P29" s="241"/>
      <c r="Q29" s="240"/>
      <c r="R29" s="240"/>
      <c r="S29" s="241"/>
      <c r="T29" s="240"/>
      <c r="U29" s="240"/>
    </row>
    <row r="30" spans="1:21" ht="15.75" customHeight="1">
      <c r="A30" s="253" t="s">
        <v>28</v>
      </c>
      <c r="B30" s="392" t="s">
        <v>479</v>
      </c>
      <c r="C30" s="436"/>
      <c r="D30" s="257" t="s">
        <v>31</v>
      </c>
      <c r="E30" s="446" t="s">
        <v>473</v>
      </c>
      <c r="F30" s="447"/>
      <c r="G30" s="269"/>
      <c r="H30" s="268"/>
      <c r="I30" s="268"/>
      <c r="J30" s="269"/>
      <c r="K30" s="241"/>
      <c r="L30" s="241"/>
      <c r="M30" s="241"/>
      <c r="N30" s="240"/>
      <c r="O30" s="240"/>
      <c r="P30" s="241"/>
      <c r="Q30" s="240"/>
      <c r="R30" s="240"/>
      <c r="S30" s="241"/>
      <c r="T30" s="240"/>
      <c r="U30" s="240"/>
    </row>
    <row r="31" spans="1:21" ht="15.75" customHeight="1">
      <c r="A31" s="266"/>
      <c r="B31" s="282">
        <v>42111</v>
      </c>
      <c r="C31" s="320" t="s">
        <v>489</v>
      </c>
      <c r="D31" s="257"/>
      <c r="E31" s="335">
        <v>40983</v>
      </c>
      <c r="F31" s="319" t="s">
        <v>476</v>
      </c>
      <c r="G31" s="360"/>
      <c r="H31" s="337"/>
      <c r="I31" s="267"/>
      <c r="J31" s="269"/>
      <c r="K31" s="241"/>
      <c r="L31" s="241"/>
      <c r="M31" s="241"/>
      <c r="N31" s="240"/>
      <c r="O31" s="240"/>
      <c r="P31" s="241"/>
      <c r="Q31" s="240"/>
      <c r="R31" s="240"/>
      <c r="S31" s="241"/>
      <c r="T31" s="240"/>
      <c r="U31" s="240"/>
    </row>
    <row r="32" spans="1:21" ht="15.75" customHeight="1">
      <c r="A32" s="357" t="s">
        <v>28</v>
      </c>
      <c r="B32" s="464" t="s">
        <v>739</v>
      </c>
      <c r="C32" s="465"/>
      <c r="D32" s="352" t="s">
        <v>31</v>
      </c>
      <c r="E32" s="466" t="s">
        <v>480</v>
      </c>
      <c r="F32" s="467"/>
      <c r="G32" s="269"/>
      <c r="H32" s="268"/>
      <c r="I32" s="268"/>
      <c r="J32" s="537"/>
      <c r="K32" s="241"/>
      <c r="L32" s="241"/>
      <c r="M32" s="241"/>
      <c r="N32" s="240"/>
      <c r="O32" s="240"/>
      <c r="P32" s="241"/>
      <c r="Q32" s="240"/>
      <c r="R32" s="240"/>
      <c r="S32" s="241"/>
      <c r="T32" s="240"/>
      <c r="U32" s="240"/>
    </row>
    <row r="33" spans="1:21" ht="15.75" customHeight="1">
      <c r="A33" s="358"/>
      <c r="B33" s="359">
        <v>44312</v>
      </c>
      <c r="C33" s="361" t="s">
        <v>740</v>
      </c>
      <c r="D33" s="352"/>
      <c r="E33" s="354">
        <v>41731</v>
      </c>
      <c r="F33" s="353" t="s">
        <v>461</v>
      </c>
      <c r="G33" s="269"/>
      <c r="H33" s="337"/>
      <c r="I33" s="267"/>
      <c r="J33" s="537"/>
      <c r="K33" s="241"/>
      <c r="L33" s="241"/>
      <c r="M33" s="241"/>
      <c r="N33" s="240"/>
      <c r="O33" s="240"/>
      <c r="P33" s="241"/>
      <c r="Q33" s="240"/>
      <c r="R33" s="240"/>
      <c r="S33" s="241"/>
      <c r="T33" s="240"/>
      <c r="U33" s="240"/>
    </row>
    <row r="34" spans="1:21" ht="15.75" customHeight="1">
      <c r="A34" s="257" t="s">
        <v>28</v>
      </c>
      <c r="B34" s="446" t="s">
        <v>831</v>
      </c>
      <c r="C34" s="628"/>
      <c r="D34" s="257" t="s">
        <v>31</v>
      </c>
      <c r="E34" s="446" t="s">
        <v>485</v>
      </c>
      <c r="F34" s="447"/>
      <c r="G34" s="629"/>
      <c r="H34" s="268"/>
      <c r="I34" s="268"/>
      <c r="J34" s="537"/>
      <c r="K34" s="241"/>
      <c r="L34" s="241"/>
      <c r="M34" s="241"/>
      <c r="N34" s="240"/>
      <c r="O34" s="240"/>
      <c r="P34" s="241"/>
      <c r="Q34" s="240"/>
      <c r="R34" s="240"/>
      <c r="S34" s="241"/>
      <c r="T34" s="240"/>
      <c r="U34" s="240"/>
    </row>
    <row r="35" spans="1:21" ht="15.75" customHeight="1">
      <c r="A35" s="257"/>
      <c r="B35" s="335">
        <v>44646</v>
      </c>
      <c r="C35" s="627" t="s">
        <v>829</v>
      </c>
      <c r="D35" s="257"/>
      <c r="E35" s="335">
        <v>42103</v>
      </c>
      <c r="F35" s="319" t="s">
        <v>486</v>
      </c>
      <c r="G35" s="629"/>
      <c r="H35" s="337"/>
      <c r="I35" s="267"/>
      <c r="J35" s="537"/>
      <c r="K35" s="241"/>
      <c r="L35" s="241"/>
      <c r="M35" s="241"/>
      <c r="N35" s="240"/>
      <c r="O35" s="240"/>
      <c r="P35" s="241"/>
      <c r="Q35" s="240"/>
      <c r="R35" s="240"/>
      <c r="S35" s="241"/>
      <c r="T35" s="240"/>
      <c r="U35" s="240"/>
    </row>
    <row r="36" spans="1:21" ht="15.75" customHeight="1">
      <c r="A36" s="537"/>
      <c r="B36" s="241"/>
      <c r="C36" s="267"/>
      <c r="D36" s="269"/>
      <c r="E36" s="457"/>
      <c r="F36" s="458"/>
      <c r="G36" s="629"/>
      <c r="H36" s="241"/>
      <c r="I36" s="240"/>
      <c r="J36" s="537"/>
      <c r="K36" s="241"/>
      <c r="L36" s="241"/>
      <c r="M36" s="241"/>
      <c r="N36" s="240"/>
      <c r="O36" s="240"/>
      <c r="P36" s="241"/>
      <c r="Q36" s="240"/>
      <c r="R36" s="240"/>
      <c r="S36" s="241"/>
      <c r="T36" s="240"/>
      <c r="U36" s="240"/>
    </row>
    <row r="37" spans="1:21" ht="15.75" customHeight="1">
      <c r="A37" s="537"/>
      <c r="B37" s="241"/>
      <c r="C37" s="267"/>
      <c r="D37" s="269"/>
      <c r="E37" s="267"/>
      <c r="F37" s="268"/>
      <c r="G37" s="629"/>
      <c r="H37" s="241"/>
      <c r="I37" s="240"/>
      <c r="J37" s="537"/>
      <c r="K37" s="241"/>
      <c r="L37" s="241"/>
      <c r="M37" s="241"/>
      <c r="N37" s="240"/>
      <c r="O37" s="240"/>
      <c r="P37" s="241"/>
      <c r="Q37" s="240"/>
      <c r="R37" s="240"/>
      <c r="S37" s="241"/>
      <c r="T37" s="240"/>
      <c r="U37" s="240"/>
    </row>
    <row r="38" spans="1:21" ht="15.75" customHeight="1">
      <c r="A38" s="630" t="s">
        <v>803</v>
      </c>
      <c r="B38" s="241"/>
      <c r="C38" s="267"/>
      <c r="D38" s="269"/>
      <c r="E38" s="267"/>
      <c r="F38" s="268"/>
      <c r="G38" s="629"/>
      <c r="H38" s="241"/>
      <c r="I38" s="240"/>
      <c r="J38" s="537"/>
      <c r="K38" s="241"/>
      <c r="L38" s="241"/>
      <c r="M38" s="241"/>
      <c r="N38" s="240"/>
      <c r="O38" s="240"/>
      <c r="P38" s="241"/>
      <c r="Q38" s="240"/>
      <c r="R38" s="240"/>
      <c r="S38" s="241"/>
      <c r="T38" s="240"/>
      <c r="U38" s="240"/>
    </row>
    <row r="39" spans="1:21" ht="15.75" customHeight="1">
      <c r="A39" s="537"/>
      <c r="B39" s="241"/>
      <c r="C39" s="267"/>
      <c r="D39" s="269"/>
      <c r="E39" s="337"/>
      <c r="F39" s="267"/>
      <c r="G39" s="629"/>
      <c r="H39" s="241"/>
      <c r="I39" s="240"/>
      <c r="J39" s="537"/>
      <c r="K39" s="241"/>
      <c r="L39" s="241"/>
      <c r="M39" s="241"/>
      <c r="N39" s="240"/>
      <c r="O39" s="240"/>
      <c r="P39" s="241"/>
      <c r="Q39" s="240"/>
      <c r="R39" s="240"/>
      <c r="S39" s="241"/>
      <c r="T39" s="240"/>
      <c r="U39" s="240"/>
    </row>
    <row r="40" spans="1:21" ht="15.75" customHeight="1">
      <c r="A40" s="537"/>
      <c r="B40" s="241"/>
      <c r="C40" s="267"/>
      <c r="D40" s="269"/>
      <c r="E40" s="457"/>
      <c r="F40" s="457"/>
      <c r="G40" s="629"/>
      <c r="H40" s="241"/>
      <c r="I40" s="240"/>
      <c r="J40" s="537"/>
      <c r="K40" s="241"/>
      <c r="L40" s="241"/>
      <c r="M40" s="241"/>
      <c r="N40" s="240"/>
      <c r="O40" s="240"/>
      <c r="P40" s="241"/>
      <c r="Q40" s="240"/>
      <c r="R40" s="240"/>
      <c r="S40" s="241"/>
      <c r="T40" s="240"/>
      <c r="U40" s="240"/>
    </row>
    <row r="41" spans="1:21" ht="15.75" customHeight="1">
      <c r="A41" s="2"/>
      <c r="B41" s="3"/>
      <c r="C41" s="208"/>
      <c r="D41" s="269"/>
      <c r="E41" s="235"/>
      <c r="F41" s="234"/>
      <c r="G41" s="232"/>
      <c r="H41" s="3"/>
      <c r="J41" s="2"/>
      <c r="K41" s="3"/>
      <c r="L41" s="3"/>
    </row>
    <row r="42" spans="1:21" ht="15.75" customHeight="1">
      <c r="A42" s="2"/>
      <c r="B42" s="3"/>
      <c r="C42" s="208"/>
      <c r="D42" s="233"/>
      <c r="E42" s="462"/>
      <c r="F42" s="463"/>
      <c r="G42" s="232"/>
      <c r="H42" s="3"/>
      <c r="J42" s="2"/>
      <c r="K42" s="3"/>
      <c r="L42" s="3"/>
    </row>
    <row r="43" spans="1:21" ht="15.75" customHeight="1">
      <c r="A43" s="2"/>
      <c r="B43" s="3"/>
      <c r="C43" s="208"/>
      <c r="D43" s="233"/>
      <c r="E43" s="235"/>
      <c r="F43" s="234"/>
      <c r="G43" s="232"/>
      <c r="H43" s="3"/>
      <c r="J43" s="2"/>
      <c r="K43" s="3"/>
      <c r="L43" s="3"/>
    </row>
    <row r="44" spans="1:21" ht="15.75" customHeight="1">
      <c r="A44" s="2"/>
      <c r="B44" s="3"/>
      <c r="C44" s="208"/>
      <c r="D44" s="233"/>
      <c r="E44" s="462"/>
      <c r="F44" s="463"/>
      <c r="G44" s="232"/>
      <c r="H44" s="3"/>
      <c r="J44" s="2"/>
      <c r="K44" s="3"/>
      <c r="L44" s="3"/>
    </row>
    <row r="45" spans="1:21" ht="15.75" customHeight="1">
      <c r="A45" s="2"/>
      <c r="B45" s="3"/>
      <c r="C45" s="208"/>
      <c r="D45" s="233"/>
      <c r="E45" s="235"/>
      <c r="F45" s="234"/>
      <c r="G45" s="232"/>
      <c r="H45" s="3"/>
      <c r="J45" s="2"/>
      <c r="K45" s="3"/>
      <c r="L45" s="3"/>
    </row>
    <row r="46" spans="1:21" ht="15.75" customHeight="1">
      <c r="A46" s="2"/>
      <c r="B46" s="3"/>
      <c r="C46" s="3"/>
      <c r="D46" s="233"/>
      <c r="E46" s="462"/>
      <c r="F46" s="463"/>
      <c r="G46" s="45"/>
      <c r="H46" s="3"/>
      <c r="J46" s="2"/>
      <c r="K46" s="3"/>
      <c r="L46" s="3"/>
    </row>
    <row r="47" spans="1:21" ht="15.75" customHeight="1">
      <c r="A47" s="2"/>
      <c r="B47" s="3"/>
      <c r="C47" s="3"/>
      <c r="D47" s="233"/>
      <c r="E47" s="235"/>
      <c r="F47" s="234"/>
      <c r="G47" s="45"/>
      <c r="H47" s="3"/>
      <c r="J47" s="2"/>
      <c r="K47" s="3"/>
      <c r="L47" s="3"/>
    </row>
    <row r="48" spans="1:21" ht="15.75" customHeight="1">
      <c r="A48" s="2"/>
      <c r="B48" s="3"/>
      <c r="C48" s="3"/>
      <c r="D48" s="233"/>
      <c r="E48" s="462"/>
      <c r="F48" s="463"/>
      <c r="G48" s="45"/>
      <c r="H48" s="3"/>
      <c r="J48" s="2"/>
      <c r="K48" s="3"/>
      <c r="L48" s="3"/>
    </row>
    <row r="49" spans="1:12" ht="15.75" customHeight="1">
      <c r="A49" s="2"/>
      <c r="B49" s="3"/>
      <c r="C49" s="3"/>
      <c r="D49" s="233"/>
      <c r="E49" s="235"/>
      <c r="F49" s="234"/>
      <c r="G49" s="45"/>
      <c r="H49" s="3"/>
      <c r="J49" s="2"/>
      <c r="K49" s="3"/>
      <c r="L49" s="3"/>
    </row>
    <row r="50" spans="1:12" ht="15.75" customHeight="1">
      <c r="A50" s="2"/>
      <c r="B50" s="3"/>
      <c r="C50" s="3"/>
      <c r="D50" s="233"/>
      <c r="E50" s="462"/>
      <c r="F50" s="463"/>
      <c r="G50" s="45"/>
      <c r="H50" s="3"/>
      <c r="J50" s="2"/>
      <c r="K50" s="3"/>
      <c r="L50" s="3"/>
    </row>
    <row r="51" spans="1:12" ht="15.75" customHeight="1">
      <c r="A51" s="2"/>
      <c r="B51" s="3"/>
      <c r="C51" s="3"/>
      <c r="D51" s="233"/>
      <c r="E51" s="235"/>
      <c r="F51" s="234"/>
      <c r="G51" s="45"/>
      <c r="H51" s="3"/>
      <c r="J51" s="2"/>
      <c r="K51" s="3"/>
      <c r="L51" s="3"/>
    </row>
    <row r="52" spans="1:12" ht="15.75" customHeight="1">
      <c r="A52" s="2"/>
      <c r="B52" s="3"/>
      <c r="C52" s="3"/>
      <c r="D52" s="2"/>
      <c r="E52" s="3"/>
      <c r="F52" s="3"/>
      <c r="G52" s="45"/>
      <c r="H52" s="3"/>
      <c r="J52" s="2"/>
      <c r="K52" s="3"/>
      <c r="L52" s="3"/>
    </row>
    <row r="53" spans="1:12" ht="15.75" customHeight="1">
      <c r="A53" s="2"/>
      <c r="B53" s="3"/>
      <c r="C53" s="3"/>
      <c r="D53" s="2"/>
      <c r="E53" s="3"/>
      <c r="F53" s="3"/>
      <c r="G53" s="45"/>
      <c r="H53" s="3"/>
      <c r="J53" s="2"/>
      <c r="K53" s="3"/>
      <c r="L53" s="3"/>
    </row>
    <row r="54" spans="1:12" ht="15.75" customHeight="1">
      <c r="A54" s="2"/>
      <c r="B54" s="3"/>
      <c r="C54" s="3"/>
      <c r="D54" s="2"/>
      <c r="E54" s="3"/>
      <c r="F54" s="3"/>
      <c r="G54" s="45"/>
      <c r="H54" s="3"/>
      <c r="J54" s="2"/>
      <c r="K54" s="3"/>
      <c r="L54" s="3"/>
    </row>
    <row r="55" spans="1:12" ht="15.75" customHeight="1">
      <c r="A55" s="2"/>
      <c r="B55" s="3"/>
      <c r="C55" s="3"/>
      <c r="D55" s="2"/>
      <c r="E55" s="3"/>
      <c r="F55" s="3"/>
      <c r="G55" s="45"/>
      <c r="H55" s="3"/>
      <c r="J55" s="2"/>
      <c r="K55" s="3"/>
      <c r="L55" s="3"/>
    </row>
    <row r="56" spans="1:12" ht="15.75" customHeight="1">
      <c r="A56" s="2"/>
      <c r="B56" s="3"/>
      <c r="C56" s="3"/>
      <c r="D56" s="2"/>
      <c r="E56" s="3"/>
      <c r="F56" s="3"/>
      <c r="G56" s="45"/>
      <c r="H56" s="3"/>
      <c r="J56" s="2"/>
      <c r="K56" s="3"/>
      <c r="L56" s="3"/>
    </row>
    <row r="57" spans="1:12" ht="15.75" customHeight="1">
      <c r="A57" s="2"/>
      <c r="B57" s="3"/>
      <c r="C57" s="3"/>
      <c r="D57" s="2"/>
      <c r="E57" s="3"/>
      <c r="F57" s="3"/>
      <c r="G57" s="45"/>
      <c r="H57" s="3"/>
      <c r="J57" s="2"/>
      <c r="K57" s="3"/>
      <c r="L57" s="3"/>
    </row>
    <row r="58" spans="1:12" ht="15.75" customHeight="1">
      <c r="A58" s="2"/>
      <c r="B58" s="3"/>
      <c r="C58" s="3"/>
      <c r="D58" s="2"/>
      <c r="E58" s="3"/>
      <c r="F58" s="3"/>
      <c r="G58" s="45"/>
      <c r="H58" s="3"/>
      <c r="J58" s="2"/>
      <c r="K58" s="3"/>
      <c r="L58" s="3"/>
    </row>
    <row r="59" spans="1:12" ht="15.75" customHeight="1">
      <c r="A59" s="2"/>
      <c r="B59" s="3"/>
      <c r="C59" s="3"/>
      <c r="D59" s="2"/>
      <c r="E59" s="3"/>
      <c r="F59" s="3"/>
      <c r="G59" s="45"/>
      <c r="H59" s="3"/>
      <c r="J59" s="2"/>
      <c r="K59" s="3"/>
      <c r="L59" s="3"/>
    </row>
    <row r="60" spans="1:12" ht="15.75" customHeight="1">
      <c r="A60" s="2"/>
      <c r="B60" s="3"/>
      <c r="C60" s="3"/>
      <c r="D60" s="2"/>
      <c r="E60" s="3"/>
      <c r="F60" s="3"/>
      <c r="G60" s="45"/>
      <c r="H60" s="3"/>
      <c r="J60" s="2"/>
      <c r="K60" s="3"/>
      <c r="L60" s="3"/>
    </row>
    <row r="61" spans="1:12" ht="15.75" customHeight="1">
      <c r="A61" s="2"/>
      <c r="B61" s="3"/>
      <c r="C61" s="3"/>
      <c r="D61" s="2"/>
      <c r="E61" s="3"/>
      <c r="F61" s="3"/>
      <c r="G61" s="45"/>
      <c r="H61" s="3"/>
      <c r="J61" s="2"/>
      <c r="K61" s="3"/>
      <c r="L61" s="3"/>
    </row>
    <row r="62" spans="1:12" ht="15.75" customHeight="1">
      <c r="A62" s="2"/>
      <c r="B62" s="3"/>
      <c r="C62" s="3"/>
      <c r="D62" s="2"/>
      <c r="E62" s="3"/>
      <c r="F62" s="3"/>
      <c r="G62" s="45"/>
      <c r="H62" s="3"/>
      <c r="J62" s="2"/>
      <c r="K62" s="3"/>
      <c r="L62" s="3"/>
    </row>
    <row r="63" spans="1:12" ht="15.75" customHeight="1">
      <c r="A63" s="2"/>
      <c r="B63" s="3"/>
      <c r="C63" s="3"/>
      <c r="D63" s="2"/>
      <c r="E63" s="3"/>
      <c r="F63" s="3"/>
      <c r="G63" s="45"/>
      <c r="H63" s="3"/>
      <c r="J63" s="2"/>
      <c r="K63" s="3"/>
      <c r="L63" s="3"/>
    </row>
    <row r="64" spans="1:12" ht="15.75" customHeight="1">
      <c r="A64" s="2"/>
      <c r="B64" s="3"/>
      <c r="C64" s="3"/>
      <c r="D64" s="2"/>
      <c r="E64" s="3"/>
      <c r="F64" s="3"/>
      <c r="G64" s="45"/>
      <c r="H64" s="3"/>
      <c r="J64" s="2"/>
      <c r="K64" s="3"/>
      <c r="L64" s="3"/>
    </row>
    <row r="65" spans="1:12" ht="15.75" customHeight="1">
      <c r="A65" s="2"/>
      <c r="B65" s="3"/>
      <c r="C65" s="3"/>
      <c r="D65" s="2"/>
      <c r="E65" s="3"/>
      <c r="F65" s="3"/>
      <c r="G65" s="45"/>
      <c r="H65" s="3"/>
      <c r="J65" s="2"/>
      <c r="K65" s="3"/>
      <c r="L65" s="3"/>
    </row>
    <row r="66" spans="1:12" ht="15.75" customHeight="1">
      <c r="A66" s="2"/>
      <c r="B66" s="3"/>
      <c r="C66" s="3"/>
      <c r="D66" s="2"/>
      <c r="E66" s="3"/>
      <c r="F66" s="3"/>
      <c r="G66" s="45"/>
      <c r="H66" s="3"/>
      <c r="J66" s="2"/>
      <c r="K66" s="3"/>
      <c r="L66" s="3"/>
    </row>
    <row r="67" spans="1:12" ht="15.75" customHeight="1">
      <c r="A67" s="2"/>
      <c r="B67" s="3"/>
      <c r="C67" s="3"/>
      <c r="D67" s="2"/>
      <c r="E67" s="3"/>
      <c r="F67" s="3"/>
      <c r="G67" s="45"/>
      <c r="H67" s="3"/>
      <c r="J67" s="2"/>
      <c r="K67" s="3"/>
      <c r="L67" s="3"/>
    </row>
    <row r="68" spans="1:12" ht="15.75" customHeight="1">
      <c r="A68" s="2"/>
      <c r="B68" s="3"/>
      <c r="C68" s="3"/>
      <c r="D68" s="2"/>
      <c r="E68" s="3"/>
      <c r="F68" s="3"/>
      <c r="G68" s="45"/>
      <c r="H68" s="3"/>
      <c r="J68" s="2"/>
      <c r="K68" s="3"/>
      <c r="L68" s="3"/>
    </row>
    <row r="69" spans="1:12" ht="15.75" customHeight="1">
      <c r="A69" s="2"/>
      <c r="B69" s="3"/>
      <c r="C69" s="3"/>
      <c r="D69" s="2"/>
      <c r="E69" s="3"/>
      <c r="F69" s="3"/>
      <c r="G69" s="45"/>
      <c r="H69" s="3"/>
      <c r="J69" s="2"/>
      <c r="K69" s="3"/>
      <c r="L69" s="3"/>
    </row>
    <row r="70" spans="1:12" ht="15.75" customHeight="1">
      <c r="A70" s="2"/>
      <c r="B70" s="3"/>
      <c r="C70" s="3"/>
      <c r="D70" s="2"/>
      <c r="E70" s="3"/>
      <c r="F70" s="3"/>
      <c r="G70" s="45"/>
      <c r="H70" s="3"/>
      <c r="J70" s="2"/>
      <c r="K70" s="3"/>
      <c r="L70" s="3"/>
    </row>
    <row r="71" spans="1:12" ht="15.75" customHeight="1">
      <c r="A71" s="2"/>
      <c r="B71" s="3"/>
      <c r="C71" s="3"/>
      <c r="D71" s="2"/>
      <c r="E71" s="3"/>
      <c r="F71" s="3"/>
      <c r="G71" s="45"/>
      <c r="H71" s="3"/>
      <c r="J71" s="2"/>
      <c r="K71" s="3"/>
      <c r="L71" s="3"/>
    </row>
    <row r="72" spans="1:12" ht="15.75" customHeight="1">
      <c r="A72" s="2"/>
      <c r="B72" s="3"/>
      <c r="C72" s="3"/>
      <c r="D72" s="2"/>
      <c r="E72" s="3"/>
      <c r="F72" s="3"/>
      <c r="G72" s="45"/>
      <c r="H72" s="3"/>
      <c r="J72" s="2"/>
      <c r="K72" s="3"/>
      <c r="L72" s="3"/>
    </row>
    <row r="73" spans="1:12" ht="15.75" customHeight="1">
      <c r="A73" s="2"/>
      <c r="B73" s="3"/>
      <c r="C73" s="3"/>
      <c r="D73" s="2"/>
      <c r="E73" s="3"/>
      <c r="F73" s="3"/>
      <c r="G73" s="45"/>
      <c r="H73" s="3"/>
      <c r="J73" s="2"/>
      <c r="K73" s="3"/>
      <c r="L73" s="3"/>
    </row>
    <row r="74" spans="1:12" ht="15.75" customHeight="1">
      <c r="A74" s="2"/>
      <c r="B74" s="3"/>
      <c r="C74" s="3"/>
      <c r="D74" s="2"/>
      <c r="E74" s="3"/>
      <c r="F74" s="3"/>
      <c r="G74" s="45"/>
      <c r="H74" s="3"/>
      <c r="J74" s="2"/>
      <c r="K74" s="3"/>
      <c r="L74" s="3"/>
    </row>
    <row r="75" spans="1:12" ht="15.75" customHeight="1">
      <c r="A75" s="2"/>
      <c r="B75" s="3"/>
      <c r="C75" s="3"/>
      <c r="D75" s="2"/>
      <c r="E75" s="3"/>
      <c r="F75" s="3"/>
      <c r="G75" s="45"/>
      <c r="H75" s="3"/>
      <c r="J75" s="2"/>
      <c r="K75" s="3"/>
      <c r="L75" s="3"/>
    </row>
    <row r="76" spans="1:12" ht="15.75" customHeight="1">
      <c r="A76" s="2"/>
      <c r="B76" s="3"/>
      <c r="C76" s="3"/>
      <c r="D76" s="2"/>
      <c r="E76" s="3"/>
      <c r="F76" s="3"/>
      <c r="G76" s="45"/>
      <c r="H76" s="3"/>
      <c r="J76" s="2"/>
      <c r="K76" s="3"/>
      <c r="L76" s="3"/>
    </row>
    <row r="77" spans="1:12" ht="15.75" customHeight="1">
      <c r="A77" s="2"/>
      <c r="B77" s="3"/>
      <c r="C77" s="3"/>
      <c r="D77" s="2"/>
      <c r="E77" s="3"/>
      <c r="F77" s="3"/>
      <c r="G77" s="45"/>
      <c r="H77" s="3"/>
      <c r="J77" s="2"/>
      <c r="K77" s="3"/>
      <c r="L77" s="3"/>
    </row>
    <row r="78" spans="1:12" ht="15.75" customHeight="1">
      <c r="A78" s="2"/>
      <c r="B78" s="3"/>
      <c r="C78" s="3"/>
      <c r="D78" s="2"/>
      <c r="E78" s="3"/>
      <c r="F78" s="3"/>
      <c r="G78" s="45"/>
      <c r="H78" s="3"/>
      <c r="J78" s="2"/>
      <c r="K78" s="3"/>
      <c r="L78" s="3"/>
    </row>
    <row r="79" spans="1:12" ht="15.75" customHeight="1">
      <c r="A79" s="2"/>
      <c r="B79" s="3"/>
      <c r="C79" s="3"/>
      <c r="D79" s="2"/>
      <c r="E79" s="3"/>
      <c r="F79" s="3"/>
      <c r="G79" s="45"/>
      <c r="H79" s="3"/>
      <c r="J79" s="2"/>
      <c r="K79" s="3"/>
      <c r="L79" s="3"/>
    </row>
    <row r="80" spans="1:12" ht="15.75" customHeight="1">
      <c r="A80" s="2"/>
      <c r="B80" s="3"/>
      <c r="C80" s="3"/>
      <c r="D80" s="2"/>
      <c r="E80" s="3"/>
      <c r="F80" s="3"/>
      <c r="G80" s="45"/>
      <c r="H80" s="3"/>
      <c r="J80" s="2"/>
      <c r="K80" s="3"/>
      <c r="L80" s="3"/>
    </row>
    <row r="81" spans="1:12" ht="15.75" customHeight="1">
      <c r="A81" s="2"/>
      <c r="B81" s="3"/>
      <c r="C81" s="3"/>
      <c r="D81" s="2"/>
      <c r="E81" s="3"/>
      <c r="F81" s="3"/>
      <c r="G81" s="45"/>
      <c r="H81" s="3"/>
      <c r="J81" s="2"/>
      <c r="K81" s="3"/>
      <c r="L81" s="3"/>
    </row>
    <row r="82" spans="1:12" ht="15.75" customHeight="1">
      <c r="A82" s="2"/>
      <c r="B82" s="3"/>
      <c r="C82" s="3"/>
      <c r="D82" s="2"/>
      <c r="E82" s="3"/>
      <c r="F82" s="3"/>
      <c r="G82" s="45"/>
      <c r="H82" s="3"/>
      <c r="J82" s="2"/>
      <c r="K82" s="3"/>
      <c r="L82" s="3"/>
    </row>
    <row r="83" spans="1:12" ht="15.75" customHeight="1">
      <c r="A83" s="2"/>
      <c r="B83" s="3"/>
      <c r="C83" s="3"/>
      <c r="D83" s="2"/>
      <c r="E83" s="3"/>
      <c r="F83" s="3"/>
      <c r="G83" s="45"/>
      <c r="H83" s="3"/>
      <c r="J83" s="2"/>
      <c r="K83" s="3"/>
      <c r="L83" s="3"/>
    </row>
    <row r="84" spans="1:12" ht="15.75" customHeight="1">
      <c r="A84" s="2"/>
      <c r="B84" s="3"/>
      <c r="C84" s="3"/>
      <c r="D84" s="2"/>
      <c r="E84" s="3"/>
      <c r="F84" s="3"/>
      <c r="G84" s="45"/>
      <c r="H84" s="3"/>
      <c r="J84" s="2"/>
      <c r="K84" s="3"/>
      <c r="L84" s="3"/>
    </row>
    <row r="85" spans="1:12" ht="15.75" customHeight="1">
      <c r="A85" s="2"/>
      <c r="B85" s="3"/>
      <c r="C85" s="3"/>
      <c r="D85" s="2"/>
      <c r="E85" s="3"/>
      <c r="F85" s="3"/>
      <c r="G85" s="45"/>
      <c r="H85" s="3"/>
      <c r="J85" s="2"/>
      <c r="K85" s="3"/>
      <c r="L85" s="3"/>
    </row>
    <row r="86" spans="1:12" ht="15.75" customHeight="1">
      <c r="A86" s="2"/>
      <c r="B86" s="3"/>
      <c r="C86" s="3"/>
      <c r="D86" s="2"/>
      <c r="E86" s="3"/>
      <c r="F86" s="3"/>
      <c r="G86" s="45"/>
      <c r="H86" s="3"/>
      <c r="J86" s="2"/>
      <c r="K86" s="3"/>
      <c r="L86" s="3"/>
    </row>
    <row r="87" spans="1:12" ht="15.75" customHeight="1">
      <c r="A87" s="2"/>
      <c r="B87" s="3"/>
      <c r="C87" s="3"/>
      <c r="D87" s="2"/>
      <c r="E87" s="3"/>
      <c r="F87" s="3"/>
      <c r="G87" s="45"/>
      <c r="H87" s="3"/>
      <c r="J87" s="2"/>
      <c r="K87" s="3"/>
      <c r="L87" s="3"/>
    </row>
    <row r="88" spans="1:12" ht="15.75" customHeight="1">
      <c r="A88" s="2"/>
      <c r="B88" s="3"/>
      <c r="C88" s="3"/>
      <c r="D88" s="2"/>
      <c r="E88" s="3"/>
      <c r="F88" s="3"/>
      <c r="G88" s="45"/>
      <c r="H88" s="3"/>
      <c r="J88" s="2"/>
      <c r="K88" s="3"/>
      <c r="L88" s="3"/>
    </row>
    <row r="89" spans="1:12" ht="15.75" customHeight="1">
      <c r="A89" s="2"/>
      <c r="B89" s="3"/>
      <c r="C89" s="3"/>
      <c r="D89" s="2"/>
      <c r="E89" s="3"/>
      <c r="F89" s="3"/>
      <c r="G89" s="45"/>
      <c r="H89" s="3"/>
      <c r="J89" s="2"/>
      <c r="K89" s="3"/>
      <c r="L89" s="3"/>
    </row>
    <row r="90" spans="1:12" ht="15.75" customHeight="1">
      <c r="A90" s="2"/>
      <c r="B90" s="3"/>
      <c r="C90" s="3"/>
      <c r="D90" s="2"/>
      <c r="E90" s="3"/>
      <c r="F90" s="3"/>
      <c r="G90" s="45"/>
      <c r="H90" s="3"/>
      <c r="J90" s="2"/>
      <c r="K90" s="3"/>
      <c r="L90" s="3"/>
    </row>
    <row r="91" spans="1:12" ht="15.75" customHeight="1">
      <c r="A91" s="2"/>
      <c r="B91" s="3"/>
      <c r="C91" s="3"/>
      <c r="D91" s="2"/>
      <c r="E91" s="3"/>
      <c r="F91" s="3"/>
      <c r="G91" s="45"/>
      <c r="H91" s="3"/>
      <c r="J91" s="2"/>
      <c r="K91" s="3"/>
      <c r="L91" s="3"/>
    </row>
    <row r="92" spans="1:12" ht="15.75" customHeight="1">
      <c r="A92" s="2"/>
      <c r="B92" s="3"/>
      <c r="C92" s="3"/>
      <c r="D92" s="2"/>
      <c r="E92" s="3"/>
      <c r="F92" s="3"/>
      <c r="G92" s="45"/>
      <c r="H92" s="3"/>
      <c r="J92" s="2"/>
      <c r="K92" s="3"/>
      <c r="L92" s="3"/>
    </row>
    <row r="93" spans="1:12" ht="15.75" customHeight="1">
      <c r="A93" s="2"/>
      <c r="B93" s="3"/>
      <c r="C93" s="3"/>
      <c r="D93" s="2"/>
      <c r="E93" s="3"/>
      <c r="F93" s="3"/>
      <c r="G93" s="45"/>
      <c r="H93" s="3"/>
      <c r="J93" s="2"/>
      <c r="K93" s="3"/>
      <c r="L93" s="3"/>
    </row>
    <row r="94" spans="1:12" ht="15.75" customHeight="1">
      <c r="A94" s="2"/>
      <c r="B94" s="3"/>
      <c r="C94" s="3"/>
      <c r="D94" s="2"/>
      <c r="E94" s="3"/>
      <c r="F94" s="3"/>
      <c r="G94" s="45"/>
      <c r="H94" s="3"/>
      <c r="J94" s="2"/>
      <c r="K94" s="3"/>
      <c r="L94" s="3"/>
    </row>
    <row r="95" spans="1:12" ht="15.75" customHeight="1">
      <c r="A95" s="2"/>
      <c r="B95" s="3"/>
      <c r="C95" s="3"/>
      <c r="D95" s="2"/>
      <c r="E95" s="3"/>
      <c r="F95" s="3"/>
      <c r="G95" s="45"/>
      <c r="H95" s="3"/>
      <c r="J95" s="2"/>
      <c r="K95" s="3"/>
      <c r="L95" s="3"/>
    </row>
    <row r="96" spans="1:12" ht="15.75" customHeight="1">
      <c r="A96" s="2"/>
      <c r="B96" s="3"/>
      <c r="C96" s="3"/>
      <c r="D96" s="2"/>
      <c r="E96" s="3"/>
      <c r="F96" s="3"/>
      <c r="G96" s="45"/>
      <c r="H96" s="3"/>
      <c r="J96" s="2"/>
      <c r="K96" s="3"/>
      <c r="L96" s="3"/>
    </row>
    <row r="97" spans="1:12" ht="15.75" customHeight="1">
      <c r="A97" s="2"/>
      <c r="B97" s="3"/>
      <c r="C97" s="3"/>
      <c r="D97" s="2"/>
      <c r="E97" s="3"/>
      <c r="F97" s="3"/>
      <c r="G97" s="45"/>
      <c r="H97" s="3"/>
      <c r="J97" s="2"/>
      <c r="K97" s="3"/>
      <c r="L97" s="3"/>
    </row>
    <row r="98" spans="1:12" ht="15.75" customHeight="1">
      <c r="A98" s="2"/>
      <c r="B98" s="3"/>
      <c r="C98" s="3"/>
      <c r="D98" s="2"/>
      <c r="E98" s="3"/>
      <c r="F98" s="3"/>
      <c r="G98" s="45"/>
      <c r="H98" s="3"/>
      <c r="J98" s="2"/>
      <c r="K98" s="3"/>
      <c r="L98" s="3"/>
    </row>
    <row r="99" spans="1:12" ht="15.75" customHeight="1">
      <c r="A99" s="2"/>
      <c r="B99" s="3"/>
      <c r="C99" s="3"/>
      <c r="D99" s="2"/>
      <c r="E99" s="3"/>
      <c r="F99" s="3"/>
      <c r="G99" s="45"/>
      <c r="H99" s="3"/>
      <c r="J99" s="2"/>
      <c r="K99" s="3"/>
      <c r="L99" s="3"/>
    </row>
    <row r="100" spans="1:12" ht="15.75" customHeight="1">
      <c r="A100" s="2"/>
      <c r="B100" s="3"/>
      <c r="C100" s="3"/>
      <c r="D100" s="2"/>
      <c r="E100" s="3"/>
      <c r="F100" s="3"/>
      <c r="G100" s="45"/>
      <c r="H100" s="3"/>
      <c r="J100" s="2"/>
      <c r="K100" s="3"/>
      <c r="L100" s="3"/>
    </row>
    <row r="101" spans="1:12" ht="15.75" customHeight="1">
      <c r="A101" s="2"/>
      <c r="B101" s="3"/>
      <c r="C101" s="3"/>
      <c r="D101" s="2"/>
      <c r="E101" s="3"/>
      <c r="F101" s="3"/>
      <c r="G101" s="45"/>
      <c r="H101" s="3"/>
      <c r="J101" s="2"/>
      <c r="K101" s="3"/>
      <c r="L101" s="3"/>
    </row>
    <row r="102" spans="1:12" ht="15.75" customHeight="1">
      <c r="A102" s="2"/>
      <c r="B102" s="3"/>
      <c r="C102" s="3"/>
      <c r="D102" s="2"/>
      <c r="E102" s="3"/>
      <c r="F102" s="3"/>
      <c r="G102" s="45"/>
      <c r="H102" s="3"/>
      <c r="J102" s="2"/>
      <c r="K102" s="3"/>
      <c r="L102" s="3"/>
    </row>
    <row r="103" spans="1:12" ht="15.75" customHeight="1">
      <c r="A103" s="2"/>
      <c r="B103" s="3"/>
      <c r="C103" s="3"/>
      <c r="D103" s="2"/>
      <c r="E103" s="3"/>
      <c r="F103" s="3"/>
      <c r="G103" s="45"/>
      <c r="H103" s="3"/>
      <c r="J103" s="2"/>
      <c r="K103" s="3"/>
      <c r="L103" s="3"/>
    </row>
    <row r="104" spans="1:12" ht="15.75" customHeight="1">
      <c r="A104" s="2"/>
      <c r="B104" s="3"/>
      <c r="C104" s="3"/>
      <c r="D104" s="2"/>
      <c r="E104" s="3"/>
      <c r="F104" s="3"/>
      <c r="G104" s="45"/>
      <c r="H104" s="3"/>
      <c r="J104" s="2"/>
      <c r="K104" s="3"/>
      <c r="L104" s="3"/>
    </row>
    <row r="105" spans="1:12" ht="15.75" customHeight="1">
      <c r="A105" s="2"/>
      <c r="B105" s="3"/>
      <c r="C105" s="3"/>
      <c r="D105" s="2"/>
      <c r="E105" s="3"/>
      <c r="F105" s="3"/>
      <c r="G105" s="45"/>
      <c r="H105" s="3"/>
      <c r="J105" s="2"/>
      <c r="K105" s="3"/>
      <c r="L105" s="3"/>
    </row>
    <row r="106" spans="1:12" ht="15.75" customHeight="1">
      <c r="A106" s="2"/>
      <c r="B106" s="3"/>
      <c r="C106" s="3"/>
      <c r="D106" s="2"/>
      <c r="E106" s="3"/>
      <c r="F106" s="3"/>
      <c r="G106" s="45"/>
      <c r="H106" s="3"/>
      <c r="J106" s="2"/>
      <c r="K106" s="3"/>
      <c r="L106" s="3"/>
    </row>
    <row r="107" spans="1:12" ht="15.75" customHeight="1">
      <c r="A107" s="2"/>
      <c r="B107" s="3"/>
      <c r="C107" s="3"/>
      <c r="D107" s="2"/>
      <c r="E107" s="3"/>
      <c r="F107" s="3"/>
      <c r="G107" s="45"/>
      <c r="H107" s="3"/>
      <c r="J107" s="2"/>
      <c r="K107" s="3"/>
      <c r="L107" s="3"/>
    </row>
    <row r="108" spans="1:12" ht="15.75" customHeight="1">
      <c r="A108" s="2"/>
      <c r="B108" s="3"/>
      <c r="C108" s="3"/>
      <c r="D108" s="2"/>
      <c r="E108" s="3"/>
      <c r="F108" s="3"/>
      <c r="G108" s="45"/>
      <c r="H108" s="3"/>
      <c r="J108" s="2"/>
      <c r="K108" s="3"/>
      <c r="L108" s="3"/>
    </row>
    <row r="109" spans="1:12" ht="15.75" customHeight="1">
      <c r="A109" s="2"/>
      <c r="B109" s="3"/>
      <c r="C109" s="3"/>
      <c r="D109" s="2"/>
      <c r="E109" s="3"/>
      <c r="F109" s="3"/>
      <c r="G109" s="45"/>
      <c r="H109" s="3"/>
      <c r="J109" s="2"/>
      <c r="K109" s="3"/>
      <c r="L109" s="3"/>
    </row>
    <row r="110" spans="1:12" ht="15.75" customHeight="1">
      <c r="A110" s="2"/>
      <c r="B110" s="3"/>
      <c r="C110" s="3"/>
      <c r="D110" s="2"/>
      <c r="E110" s="3"/>
      <c r="F110" s="3"/>
      <c r="G110" s="45"/>
      <c r="H110" s="3"/>
      <c r="J110" s="2"/>
      <c r="K110" s="3"/>
      <c r="L110" s="3"/>
    </row>
    <row r="111" spans="1:12" ht="15.75" customHeight="1">
      <c r="A111" s="2"/>
      <c r="B111" s="3"/>
      <c r="C111" s="3"/>
      <c r="D111" s="2"/>
      <c r="E111" s="3"/>
      <c r="F111" s="3"/>
      <c r="G111" s="45"/>
      <c r="H111" s="3"/>
      <c r="J111" s="2"/>
      <c r="K111" s="3"/>
      <c r="L111" s="3"/>
    </row>
    <row r="112" spans="1:12" ht="15.75" customHeight="1">
      <c r="A112" s="2"/>
      <c r="B112" s="3"/>
      <c r="C112" s="3"/>
      <c r="D112" s="2"/>
      <c r="E112" s="3"/>
      <c r="F112" s="3"/>
      <c r="G112" s="45"/>
      <c r="H112" s="3"/>
      <c r="J112" s="2"/>
      <c r="K112" s="3"/>
      <c r="L112" s="3"/>
    </row>
    <row r="113" spans="1:12" ht="15.75" customHeight="1">
      <c r="A113" s="2"/>
      <c r="B113" s="3"/>
      <c r="C113" s="3"/>
      <c r="D113" s="2"/>
      <c r="E113" s="3"/>
      <c r="F113" s="3"/>
      <c r="G113" s="45"/>
      <c r="H113" s="3"/>
      <c r="J113" s="2"/>
      <c r="K113" s="3"/>
      <c r="L113" s="3"/>
    </row>
    <row r="114" spans="1:12" ht="15.75" customHeight="1">
      <c r="A114" s="2"/>
      <c r="B114" s="3"/>
      <c r="C114" s="3"/>
      <c r="D114" s="2"/>
      <c r="E114" s="3"/>
      <c r="F114" s="3"/>
      <c r="G114" s="45"/>
      <c r="H114" s="3"/>
      <c r="J114" s="2"/>
      <c r="K114" s="3"/>
      <c r="L114" s="3"/>
    </row>
    <row r="115" spans="1:12" ht="15.75" customHeight="1">
      <c r="A115" s="2"/>
      <c r="B115" s="3"/>
      <c r="C115" s="3"/>
      <c r="D115" s="2"/>
      <c r="E115" s="3"/>
      <c r="F115" s="3"/>
      <c r="G115" s="45"/>
      <c r="H115" s="3"/>
      <c r="J115" s="2"/>
      <c r="K115" s="3"/>
      <c r="L115" s="3"/>
    </row>
    <row r="116" spans="1:12" ht="15.75" customHeight="1">
      <c r="A116" s="2"/>
      <c r="B116" s="3"/>
      <c r="C116" s="3"/>
      <c r="D116" s="2"/>
      <c r="E116" s="3"/>
      <c r="F116" s="3"/>
      <c r="G116" s="45"/>
      <c r="H116" s="3"/>
      <c r="J116" s="2"/>
      <c r="K116" s="3"/>
      <c r="L116" s="3"/>
    </row>
    <row r="117" spans="1:12" ht="15.75" customHeight="1">
      <c r="A117" s="2"/>
      <c r="B117" s="3"/>
      <c r="C117" s="3"/>
      <c r="D117" s="2"/>
      <c r="E117" s="3"/>
      <c r="F117" s="3"/>
      <c r="G117" s="45"/>
      <c r="H117" s="3"/>
      <c r="J117" s="2"/>
      <c r="K117" s="3"/>
      <c r="L117" s="3"/>
    </row>
    <row r="118" spans="1:12" ht="15.75" customHeight="1">
      <c r="A118" s="2"/>
      <c r="B118" s="3"/>
      <c r="C118" s="3"/>
      <c r="D118" s="2"/>
      <c r="E118" s="3"/>
      <c r="F118" s="3"/>
      <c r="G118" s="45"/>
      <c r="H118" s="3"/>
      <c r="J118" s="2"/>
      <c r="K118" s="3"/>
      <c r="L118" s="3"/>
    </row>
    <row r="119" spans="1:12" ht="15.75" customHeight="1">
      <c r="A119" s="2"/>
      <c r="B119" s="3"/>
      <c r="C119" s="3"/>
      <c r="D119" s="2"/>
      <c r="E119" s="3"/>
      <c r="F119" s="3"/>
      <c r="G119" s="45"/>
      <c r="H119" s="3"/>
      <c r="J119" s="2"/>
      <c r="K119" s="3"/>
      <c r="L119" s="3"/>
    </row>
    <row r="120" spans="1:12" ht="15.75" customHeight="1">
      <c r="A120" s="2"/>
      <c r="B120" s="3"/>
      <c r="C120" s="3"/>
      <c r="D120" s="2"/>
      <c r="E120" s="3"/>
      <c r="F120" s="3"/>
      <c r="G120" s="45"/>
      <c r="H120" s="3"/>
      <c r="J120" s="2"/>
      <c r="K120" s="3"/>
      <c r="L120" s="3"/>
    </row>
    <row r="121" spans="1:12" ht="15.75" customHeight="1">
      <c r="A121" s="2"/>
      <c r="B121" s="3"/>
      <c r="C121" s="3"/>
      <c r="D121" s="2"/>
      <c r="E121" s="3"/>
      <c r="F121" s="3"/>
      <c r="G121" s="45"/>
      <c r="H121" s="3"/>
      <c r="J121" s="2"/>
      <c r="K121" s="3"/>
      <c r="L121" s="3"/>
    </row>
    <row r="122" spans="1:12" ht="15.75" customHeight="1">
      <c r="A122" s="2"/>
      <c r="B122" s="3"/>
      <c r="C122" s="3"/>
      <c r="D122" s="2"/>
      <c r="E122" s="3"/>
      <c r="F122" s="3"/>
      <c r="G122" s="45"/>
      <c r="H122" s="3"/>
      <c r="J122" s="2"/>
      <c r="K122" s="3"/>
      <c r="L122" s="3"/>
    </row>
    <row r="123" spans="1:12" ht="15.75" customHeight="1">
      <c r="A123" s="2"/>
      <c r="B123" s="3"/>
      <c r="C123" s="3"/>
      <c r="D123" s="2"/>
      <c r="E123" s="3"/>
      <c r="F123" s="3"/>
      <c r="G123" s="45"/>
      <c r="H123" s="3"/>
      <c r="J123" s="2"/>
      <c r="K123" s="3"/>
      <c r="L123" s="3"/>
    </row>
    <row r="124" spans="1:12" ht="15.75" customHeight="1">
      <c r="A124" s="2"/>
      <c r="B124" s="3"/>
      <c r="C124" s="3"/>
      <c r="D124" s="2"/>
      <c r="E124" s="3"/>
      <c r="F124" s="3"/>
      <c r="G124" s="45"/>
      <c r="H124" s="3"/>
      <c r="J124" s="2"/>
      <c r="K124" s="3"/>
      <c r="L124" s="3"/>
    </row>
    <row r="125" spans="1:12" ht="15.75" customHeight="1">
      <c r="A125" s="2"/>
      <c r="B125" s="3"/>
      <c r="C125" s="3"/>
      <c r="D125" s="2"/>
      <c r="E125" s="3"/>
      <c r="F125" s="3"/>
      <c r="G125" s="45"/>
      <c r="H125" s="3"/>
      <c r="J125" s="2"/>
      <c r="K125" s="3"/>
      <c r="L125" s="3"/>
    </row>
    <row r="126" spans="1:12" ht="15.75" customHeight="1">
      <c r="A126" s="2"/>
      <c r="B126" s="3"/>
      <c r="C126" s="3"/>
      <c r="D126" s="2"/>
      <c r="E126" s="3"/>
      <c r="F126" s="3"/>
      <c r="G126" s="45"/>
      <c r="H126" s="3"/>
      <c r="J126" s="2"/>
      <c r="K126" s="3"/>
      <c r="L126" s="3"/>
    </row>
    <row r="127" spans="1:12" ht="15.75" customHeight="1">
      <c r="A127" s="2"/>
      <c r="B127" s="3"/>
      <c r="C127" s="3"/>
      <c r="D127" s="2"/>
      <c r="E127" s="3"/>
      <c r="F127" s="3"/>
      <c r="G127" s="45"/>
      <c r="H127" s="3"/>
      <c r="J127" s="2"/>
      <c r="K127" s="3"/>
      <c r="L127" s="3"/>
    </row>
    <row r="128" spans="1:12" ht="15.75" customHeight="1">
      <c r="A128" s="2"/>
      <c r="B128" s="3"/>
      <c r="C128" s="3"/>
      <c r="D128" s="2"/>
      <c r="E128" s="3"/>
      <c r="F128" s="3"/>
      <c r="G128" s="45"/>
      <c r="H128" s="3"/>
      <c r="J128" s="2"/>
      <c r="K128" s="3"/>
      <c r="L128" s="3"/>
    </row>
    <row r="129" spans="1:12" ht="15.75" customHeight="1">
      <c r="A129" s="2"/>
      <c r="B129" s="3"/>
      <c r="C129" s="3"/>
      <c r="D129" s="2"/>
      <c r="E129" s="3"/>
      <c r="F129" s="3"/>
      <c r="G129" s="45"/>
      <c r="H129" s="3"/>
      <c r="J129" s="2"/>
      <c r="K129" s="3"/>
      <c r="L129" s="3"/>
    </row>
    <row r="130" spans="1:12" ht="15.75" customHeight="1">
      <c r="A130" s="2"/>
      <c r="B130" s="3"/>
      <c r="C130" s="3"/>
      <c r="D130" s="2"/>
      <c r="E130" s="3"/>
      <c r="F130" s="3"/>
      <c r="G130" s="45"/>
      <c r="H130" s="3"/>
      <c r="J130" s="2"/>
      <c r="K130" s="3"/>
      <c r="L130" s="3"/>
    </row>
    <row r="131" spans="1:12" ht="15.75" customHeight="1">
      <c r="A131" s="2"/>
      <c r="B131" s="3"/>
      <c r="C131" s="3"/>
      <c r="D131" s="2"/>
      <c r="E131" s="3"/>
      <c r="F131" s="3"/>
      <c r="G131" s="45"/>
      <c r="H131" s="3"/>
      <c r="J131" s="2"/>
      <c r="K131" s="3"/>
      <c r="L131" s="3"/>
    </row>
    <row r="132" spans="1:12" ht="15.75" customHeight="1">
      <c r="A132" s="2"/>
      <c r="B132" s="3"/>
      <c r="C132" s="3"/>
      <c r="D132" s="2"/>
      <c r="E132" s="3"/>
      <c r="F132" s="3"/>
      <c r="G132" s="45"/>
      <c r="H132" s="3"/>
      <c r="J132" s="2"/>
      <c r="K132" s="3"/>
      <c r="L132" s="3"/>
    </row>
    <row r="133" spans="1:12" ht="15.75" customHeight="1">
      <c r="A133" s="2"/>
      <c r="B133" s="3"/>
      <c r="C133" s="3"/>
      <c r="D133" s="2"/>
      <c r="E133" s="3"/>
      <c r="F133" s="3"/>
      <c r="G133" s="45"/>
      <c r="H133" s="3"/>
      <c r="J133" s="2"/>
      <c r="K133" s="3"/>
      <c r="L133" s="3"/>
    </row>
    <row r="134" spans="1:12" ht="15.75" customHeight="1">
      <c r="A134" s="2"/>
      <c r="B134" s="3"/>
      <c r="C134" s="3"/>
      <c r="D134" s="2"/>
      <c r="E134" s="3"/>
      <c r="F134" s="3"/>
      <c r="G134" s="45"/>
      <c r="H134" s="3"/>
      <c r="J134" s="2"/>
      <c r="K134" s="3"/>
      <c r="L134" s="3"/>
    </row>
    <row r="135" spans="1:12" ht="15.75" customHeight="1">
      <c r="A135" s="2"/>
      <c r="B135" s="3"/>
      <c r="C135" s="3"/>
      <c r="D135" s="2"/>
      <c r="E135" s="3"/>
      <c r="F135" s="3"/>
      <c r="G135" s="45"/>
      <c r="H135" s="3"/>
      <c r="J135" s="2"/>
      <c r="K135" s="3"/>
      <c r="L135" s="3"/>
    </row>
    <row r="136" spans="1:12" ht="15.75" customHeight="1">
      <c r="A136" s="2"/>
      <c r="B136" s="3"/>
      <c r="C136" s="3"/>
      <c r="D136" s="2"/>
      <c r="E136" s="3"/>
      <c r="F136" s="3"/>
      <c r="G136" s="45"/>
      <c r="H136" s="3"/>
      <c r="J136" s="2"/>
      <c r="K136" s="3"/>
      <c r="L136" s="3"/>
    </row>
    <row r="137" spans="1:12" ht="15.75" customHeight="1">
      <c r="A137" s="2"/>
      <c r="B137" s="3"/>
      <c r="C137" s="3"/>
      <c r="D137" s="2"/>
      <c r="E137" s="3"/>
      <c r="F137" s="3"/>
      <c r="G137" s="45"/>
      <c r="H137" s="3"/>
      <c r="J137" s="2"/>
      <c r="K137" s="3"/>
      <c r="L137" s="3"/>
    </row>
    <row r="138" spans="1:12" ht="15.75" customHeight="1">
      <c r="A138" s="2"/>
      <c r="B138" s="3"/>
      <c r="C138" s="3"/>
      <c r="D138" s="2"/>
      <c r="E138" s="3"/>
      <c r="F138" s="3"/>
      <c r="G138" s="45"/>
      <c r="H138" s="3"/>
      <c r="J138" s="2"/>
      <c r="K138" s="3"/>
      <c r="L138" s="3"/>
    </row>
    <row r="139" spans="1:12" ht="15.75" customHeight="1">
      <c r="A139" s="2"/>
      <c r="B139" s="3"/>
      <c r="C139" s="3"/>
      <c r="D139" s="2"/>
      <c r="E139" s="3"/>
      <c r="F139" s="3"/>
      <c r="G139" s="45"/>
      <c r="H139" s="3"/>
      <c r="J139" s="2"/>
      <c r="K139" s="3"/>
      <c r="L139" s="3"/>
    </row>
    <row r="140" spans="1:12" ht="15.75" customHeight="1">
      <c r="A140" s="2"/>
      <c r="B140" s="3"/>
      <c r="C140" s="3"/>
      <c r="D140" s="2"/>
      <c r="E140" s="3"/>
      <c r="F140" s="3"/>
      <c r="G140" s="45"/>
      <c r="H140" s="3"/>
      <c r="J140" s="2"/>
      <c r="K140" s="3"/>
      <c r="L140" s="3"/>
    </row>
    <row r="141" spans="1:12" ht="15.75" customHeight="1">
      <c r="A141" s="2"/>
      <c r="B141" s="3"/>
      <c r="C141" s="3"/>
      <c r="D141" s="2"/>
      <c r="E141" s="3"/>
      <c r="F141" s="3"/>
      <c r="G141" s="45"/>
      <c r="H141" s="3"/>
      <c r="J141" s="2"/>
      <c r="K141" s="3"/>
      <c r="L141" s="3"/>
    </row>
    <row r="142" spans="1:12" ht="15.75" customHeight="1">
      <c r="A142" s="2"/>
      <c r="B142" s="3"/>
      <c r="C142" s="3"/>
      <c r="D142" s="2"/>
      <c r="E142" s="3"/>
      <c r="F142" s="3"/>
      <c r="G142" s="45"/>
      <c r="H142" s="3"/>
      <c r="J142" s="2"/>
      <c r="K142" s="3"/>
      <c r="L142" s="3"/>
    </row>
    <row r="143" spans="1:12" ht="15.75" customHeight="1">
      <c r="A143" s="2"/>
      <c r="B143" s="3"/>
      <c r="C143" s="3"/>
      <c r="D143" s="2"/>
      <c r="E143" s="3"/>
      <c r="F143" s="3"/>
      <c r="G143" s="45"/>
      <c r="H143" s="3"/>
      <c r="J143" s="2"/>
      <c r="K143" s="3"/>
      <c r="L143" s="3"/>
    </row>
    <row r="144" spans="1:12" ht="15.75" customHeight="1">
      <c r="A144" s="2"/>
      <c r="B144" s="3"/>
      <c r="C144" s="3"/>
      <c r="D144" s="2"/>
      <c r="E144" s="3"/>
      <c r="F144" s="3"/>
      <c r="G144" s="45"/>
      <c r="H144" s="3"/>
      <c r="J144" s="2"/>
      <c r="K144" s="3"/>
      <c r="L144" s="3"/>
    </row>
    <row r="145" spans="1:12" ht="15.75" customHeight="1">
      <c r="A145" s="2"/>
      <c r="B145" s="3"/>
      <c r="C145" s="3"/>
      <c r="D145" s="2"/>
      <c r="E145" s="3"/>
      <c r="F145" s="3"/>
      <c r="G145" s="45"/>
      <c r="H145" s="3"/>
      <c r="J145" s="2"/>
      <c r="K145" s="3"/>
      <c r="L145" s="3"/>
    </row>
    <row r="146" spans="1:12" ht="15.75" customHeight="1">
      <c r="A146" s="2"/>
      <c r="B146" s="3"/>
      <c r="C146" s="3"/>
      <c r="D146" s="2"/>
      <c r="E146" s="3"/>
      <c r="F146" s="3"/>
      <c r="G146" s="45"/>
      <c r="H146" s="3"/>
      <c r="J146" s="2"/>
      <c r="K146" s="3"/>
      <c r="L146" s="3"/>
    </row>
    <row r="147" spans="1:12" ht="15.75" customHeight="1">
      <c r="A147" s="2"/>
      <c r="B147" s="3"/>
      <c r="C147" s="3"/>
      <c r="D147" s="2"/>
      <c r="E147" s="3"/>
      <c r="F147" s="3"/>
      <c r="G147" s="45"/>
      <c r="H147" s="3"/>
      <c r="J147" s="2"/>
      <c r="K147" s="3"/>
      <c r="L147" s="3"/>
    </row>
    <row r="148" spans="1:12" ht="15.75" customHeight="1">
      <c r="A148" s="2"/>
      <c r="B148" s="3"/>
      <c r="C148" s="3"/>
      <c r="D148" s="2"/>
      <c r="E148" s="3"/>
      <c r="F148" s="3"/>
      <c r="G148" s="45"/>
      <c r="H148" s="3"/>
      <c r="J148" s="2"/>
      <c r="K148" s="3"/>
      <c r="L148" s="3"/>
    </row>
    <row r="149" spans="1:12" ht="15.75" customHeight="1">
      <c r="A149" s="2"/>
      <c r="B149" s="3"/>
      <c r="C149" s="3"/>
      <c r="D149" s="2"/>
      <c r="E149" s="3"/>
      <c r="F149" s="3"/>
      <c r="G149" s="45"/>
      <c r="H149" s="3"/>
      <c r="J149" s="2"/>
      <c r="K149" s="3"/>
      <c r="L149" s="3"/>
    </row>
    <row r="150" spans="1:12" ht="15.75" customHeight="1">
      <c r="A150" s="2"/>
      <c r="B150" s="3"/>
      <c r="C150" s="3"/>
      <c r="D150" s="2"/>
      <c r="E150" s="3"/>
      <c r="F150" s="3"/>
      <c r="G150" s="45"/>
      <c r="H150" s="3"/>
      <c r="J150" s="2"/>
      <c r="K150" s="3"/>
      <c r="L150" s="3"/>
    </row>
    <row r="151" spans="1:12" ht="15.75" customHeight="1">
      <c r="A151" s="2"/>
      <c r="B151" s="3"/>
      <c r="C151" s="3"/>
      <c r="D151" s="2"/>
      <c r="E151" s="3"/>
      <c r="F151" s="3"/>
      <c r="G151" s="45"/>
      <c r="H151" s="3"/>
      <c r="J151" s="2"/>
      <c r="K151" s="3"/>
      <c r="L151" s="3"/>
    </row>
    <row r="152" spans="1:12" ht="15.75" customHeight="1">
      <c r="A152" s="2"/>
      <c r="B152" s="3"/>
      <c r="C152" s="3"/>
      <c r="D152" s="2"/>
      <c r="E152" s="3"/>
      <c r="F152" s="3"/>
      <c r="G152" s="45"/>
      <c r="H152" s="3"/>
      <c r="J152" s="2"/>
      <c r="K152" s="3"/>
      <c r="L152" s="3"/>
    </row>
    <row r="153" spans="1:12" ht="15.75" customHeight="1">
      <c r="A153" s="2"/>
      <c r="B153" s="3"/>
      <c r="C153" s="3"/>
      <c r="D153" s="2"/>
      <c r="E153" s="3"/>
      <c r="F153" s="3"/>
      <c r="G153" s="45"/>
      <c r="H153" s="3"/>
      <c r="J153" s="2"/>
      <c r="K153" s="3"/>
      <c r="L153" s="3"/>
    </row>
    <row r="154" spans="1:12" ht="15.75" customHeight="1">
      <c r="A154" s="2"/>
      <c r="B154" s="3"/>
      <c r="C154" s="3"/>
      <c r="D154" s="2"/>
      <c r="E154" s="3"/>
      <c r="F154" s="3"/>
      <c r="G154" s="45"/>
      <c r="H154" s="3"/>
      <c r="J154" s="2"/>
      <c r="K154" s="3"/>
      <c r="L154" s="3"/>
    </row>
    <row r="155" spans="1:12" ht="15.75" customHeight="1">
      <c r="A155" s="2"/>
      <c r="B155" s="3"/>
      <c r="C155" s="3"/>
      <c r="D155" s="2"/>
      <c r="E155" s="3"/>
      <c r="F155" s="3"/>
      <c r="G155" s="45"/>
      <c r="H155" s="3"/>
      <c r="J155" s="2"/>
      <c r="K155" s="3"/>
      <c r="L155" s="3"/>
    </row>
    <row r="156" spans="1:12" ht="15.75" customHeight="1">
      <c r="A156" s="2"/>
      <c r="B156" s="3"/>
      <c r="C156" s="3"/>
      <c r="D156" s="2"/>
      <c r="E156" s="3"/>
      <c r="F156" s="3"/>
      <c r="G156" s="45"/>
      <c r="H156" s="3"/>
      <c r="J156" s="2"/>
      <c r="K156" s="3"/>
      <c r="L156" s="3"/>
    </row>
    <row r="157" spans="1:12" ht="15.75" customHeight="1">
      <c r="A157" s="2"/>
      <c r="B157" s="3"/>
      <c r="C157" s="3"/>
      <c r="D157" s="2"/>
      <c r="E157" s="3"/>
      <c r="F157" s="3"/>
      <c r="G157" s="45"/>
      <c r="H157" s="3"/>
      <c r="J157" s="2"/>
      <c r="K157" s="3"/>
      <c r="L157" s="3"/>
    </row>
    <row r="158" spans="1:12" ht="15.75" customHeight="1">
      <c r="A158" s="2"/>
      <c r="B158" s="3"/>
      <c r="C158" s="3"/>
      <c r="D158" s="2"/>
      <c r="E158" s="3"/>
      <c r="F158" s="3"/>
      <c r="G158" s="45"/>
      <c r="H158" s="3"/>
      <c r="J158" s="2"/>
      <c r="K158" s="3"/>
      <c r="L158" s="3"/>
    </row>
    <row r="159" spans="1:12" ht="15.75" customHeight="1">
      <c r="A159" s="2"/>
      <c r="B159" s="3"/>
      <c r="C159" s="3"/>
      <c r="D159" s="2"/>
      <c r="E159" s="3"/>
      <c r="F159" s="3"/>
      <c r="G159" s="45"/>
      <c r="H159" s="3"/>
      <c r="J159" s="2"/>
      <c r="K159" s="3"/>
      <c r="L159" s="3"/>
    </row>
    <row r="160" spans="1:12" ht="15.75" customHeight="1">
      <c r="A160" s="2"/>
      <c r="B160" s="3"/>
      <c r="C160" s="3"/>
      <c r="D160" s="2"/>
      <c r="E160" s="3"/>
      <c r="F160" s="3"/>
      <c r="G160" s="45"/>
      <c r="H160" s="3"/>
      <c r="J160" s="2"/>
      <c r="K160" s="3"/>
      <c r="L160" s="3"/>
    </row>
    <row r="161" spans="1:12" ht="15.75" customHeight="1">
      <c r="A161" s="2"/>
      <c r="B161" s="3"/>
      <c r="C161" s="3"/>
      <c r="D161" s="2"/>
      <c r="E161" s="3"/>
      <c r="F161" s="3"/>
      <c r="G161" s="45"/>
      <c r="H161" s="3"/>
      <c r="J161" s="2"/>
      <c r="K161" s="3"/>
      <c r="L161" s="3"/>
    </row>
    <row r="162" spans="1:12" ht="15.75" customHeight="1">
      <c r="A162" s="2"/>
      <c r="B162" s="3"/>
      <c r="C162" s="3"/>
      <c r="D162" s="2"/>
      <c r="E162" s="3"/>
      <c r="F162" s="3"/>
      <c r="G162" s="45"/>
      <c r="H162" s="3"/>
      <c r="J162" s="2"/>
      <c r="K162" s="3"/>
      <c r="L162" s="3"/>
    </row>
    <row r="163" spans="1:12" ht="15.75" customHeight="1">
      <c r="A163" s="2"/>
      <c r="B163" s="3"/>
      <c r="C163" s="3"/>
      <c r="D163" s="2"/>
      <c r="E163" s="3"/>
      <c r="F163" s="3"/>
      <c r="G163" s="45"/>
      <c r="H163" s="3"/>
      <c r="J163" s="2"/>
      <c r="K163" s="3"/>
      <c r="L163" s="3"/>
    </row>
    <row r="164" spans="1:12" ht="15.75" customHeight="1">
      <c r="A164" s="2"/>
      <c r="B164" s="3"/>
      <c r="C164" s="3"/>
      <c r="D164" s="2"/>
      <c r="E164" s="3"/>
      <c r="F164" s="3"/>
      <c r="G164" s="45"/>
      <c r="H164" s="3"/>
      <c r="J164" s="2"/>
      <c r="K164" s="3"/>
      <c r="L164" s="3"/>
    </row>
    <row r="165" spans="1:12" ht="15.75" customHeight="1">
      <c r="A165" s="2"/>
      <c r="B165" s="3"/>
      <c r="C165" s="3"/>
      <c r="D165" s="2"/>
      <c r="E165" s="3"/>
      <c r="F165" s="3"/>
      <c r="G165" s="45"/>
      <c r="H165" s="3"/>
      <c r="J165" s="2"/>
      <c r="K165" s="3"/>
      <c r="L165" s="3"/>
    </row>
    <row r="166" spans="1:12" ht="15.75" customHeight="1">
      <c r="A166" s="2"/>
      <c r="B166" s="3"/>
      <c r="C166" s="3"/>
      <c r="D166" s="2"/>
      <c r="E166" s="3"/>
      <c r="F166" s="3"/>
      <c r="G166" s="45"/>
      <c r="H166" s="3"/>
      <c r="J166" s="2"/>
      <c r="K166" s="3"/>
      <c r="L166" s="3"/>
    </row>
    <row r="167" spans="1:12" ht="15.75" customHeight="1">
      <c r="A167" s="2"/>
      <c r="B167" s="3"/>
      <c r="C167" s="3"/>
      <c r="D167" s="2"/>
      <c r="E167" s="3"/>
      <c r="F167" s="3"/>
      <c r="G167" s="45"/>
      <c r="H167" s="3"/>
      <c r="J167" s="2"/>
      <c r="K167" s="3"/>
      <c r="L167" s="3"/>
    </row>
    <row r="168" spans="1:12" ht="15.75" customHeight="1">
      <c r="A168" s="2"/>
      <c r="B168" s="3"/>
      <c r="C168" s="3"/>
      <c r="D168" s="2"/>
      <c r="E168" s="3"/>
      <c r="F168" s="3"/>
      <c r="G168" s="45"/>
      <c r="H168" s="3"/>
      <c r="J168" s="2"/>
      <c r="K168" s="3"/>
      <c r="L168" s="3"/>
    </row>
    <row r="169" spans="1:12" ht="15.75" customHeight="1">
      <c r="A169" s="2"/>
      <c r="B169" s="3"/>
      <c r="C169" s="3"/>
      <c r="D169" s="2"/>
      <c r="E169" s="3"/>
      <c r="F169" s="3"/>
      <c r="G169" s="45"/>
      <c r="H169" s="3"/>
      <c r="J169" s="2"/>
      <c r="K169" s="3"/>
      <c r="L169" s="3"/>
    </row>
    <row r="170" spans="1:12" ht="15.75" customHeight="1">
      <c r="A170" s="2"/>
      <c r="B170" s="3"/>
      <c r="C170" s="3"/>
      <c r="D170" s="2"/>
      <c r="E170" s="3"/>
      <c r="F170" s="3"/>
      <c r="G170" s="45"/>
      <c r="H170" s="3"/>
      <c r="J170" s="2"/>
      <c r="K170" s="3"/>
      <c r="L170" s="3"/>
    </row>
    <row r="171" spans="1:12" ht="15.75" customHeight="1">
      <c r="A171" s="2"/>
      <c r="B171" s="3"/>
      <c r="C171" s="3"/>
      <c r="D171" s="2"/>
      <c r="E171" s="3"/>
      <c r="F171" s="3"/>
      <c r="G171" s="45"/>
      <c r="H171" s="3"/>
      <c r="J171" s="2"/>
      <c r="K171" s="3"/>
      <c r="L171" s="3"/>
    </row>
    <row r="172" spans="1:12" ht="15.75" customHeight="1">
      <c r="A172" s="2"/>
      <c r="B172" s="3"/>
      <c r="C172" s="3"/>
      <c r="D172" s="2"/>
      <c r="E172" s="3"/>
      <c r="F172" s="3"/>
      <c r="G172" s="45"/>
      <c r="H172" s="3"/>
      <c r="J172" s="2"/>
      <c r="K172" s="3"/>
      <c r="L172" s="3"/>
    </row>
    <row r="173" spans="1:12" ht="15.75" customHeight="1">
      <c r="A173" s="2"/>
      <c r="B173" s="3"/>
      <c r="C173" s="3"/>
      <c r="D173" s="2"/>
      <c r="E173" s="3"/>
      <c r="F173" s="3"/>
      <c r="G173" s="45"/>
      <c r="H173" s="3"/>
      <c r="J173" s="2"/>
      <c r="K173" s="3"/>
      <c r="L173" s="3"/>
    </row>
    <row r="174" spans="1:12" ht="15.75" customHeight="1">
      <c r="A174" s="2"/>
      <c r="B174" s="3"/>
      <c r="C174" s="3"/>
      <c r="D174" s="2"/>
      <c r="E174" s="3"/>
      <c r="F174" s="3"/>
      <c r="G174" s="45"/>
      <c r="H174" s="3"/>
      <c r="J174" s="2"/>
      <c r="K174" s="3"/>
      <c r="L174" s="3"/>
    </row>
    <row r="175" spans="1:12" ht="15.75" customHeight="1">
      <c r="A175" s="2"/>
      <c r="B175" s="3"/>
      <c r="C175" s="3"/>
      <c r="D175" s="2"/>
      <c r="E175" s="3"/>
      <c r="F175" s="3"/>
      <c r="G175" s="45"/>
      <c r="H175" s="3"/>
      <c r="J175" s="2"/>
      <c r="K175" s="3"/>
      <c r="L175" s="3"/>
    </row>
    <row r="176" spans="1:12" ht="15.75" customHeight="1">
      <c r="A176" s="2"/>
      <c r="B176" s="3"/>
      <c r="C176" s="3"/>
      <c r="D176" s="2"/>
      <c r="E176" s="3"/>
      <c r="F176" s="3"/>
      <c r="G176" s="45"/>
      <c r="H176" s="3"/>
      <c r="J176" s="2"/>
      <c r="K176" s="3"/>
      <c r="L176" s="3"/>
    </row>
    <row r="177" spans="1:12" ht="15.75" customHeight="1">
      <c r="A177" s="2"/>
      <c r="B177" s="3"/>
      <c r="C177" s="3"/>
      <c r="D177" s="2"/>
      <c r="E177" s="3"/>
      <c r="F177" s="3"/>
      <c r="G177" s="45"/>
      <c r="H177" s="3"/>
      <c r="J177" s="2"/>
      <c r="K177" s="3"/>
      <c r="L177" s="3"/>
    </row>
    <row r="178" spans="1:12" ht="15.75" customHeight="1">
      <c r="A178" s="2"/>
      <c r="B178" s="3"/>
      <c r="C178" s="3"/>
      <c r="D178" s="2"/>
      <c r="E178" s="3"/>
      <c r="F178" s="3"/>
      <c r="G178" s="45"/>
      <c r="H178" s="3"/>
      <c r="J178" s="2"/>
      <c r="K178" s="3"/>
      <c r="L178" s="3"/>
    </row>
    <row r="179" spans="1:12" ht="15.75" customHeight="1">
      <c r="A179" s="2"/>
      <c r="B179" s="3"/>
      <c r="C179" s="3"/>
      <c r="D179" s="2"/>
      <c r="E179" s="3"/>
      <c r="F179" s="3"/>
      <c r="G179" s="45"/>
      <c r="H179" s="3"/>
      <c r="J179" s="2"/>
      <c r="K179" s="3"/>
      <c r="L179" s="3"/>
    </row>
    <row r="180" spans="1:12" ht="15.75" customHeight="1">
      <c r="A180" s="2"/>
      <c r="B180" s="3"/>
      <c r="C180" s="3"/>
      <c r="D180" s="2"/>
      <c r="E180" s="3"/>
      <c r="F180" s="3"/>
      <c r="G180" s="45"/>
      <c r="H180" s="3"/>
      <c r="J180" s="2"/>
      <c r="K180" s="3"/>
      <c r="L180" s="3"/>
    </row>
    <row r="181" spans="1:12" ht="15.75" customHeight="1">
      <c r="A181" s="2"/>
      <c r="B181" s="3"/>
      <c r="C181" s="3"/>
      <c r="D181" s="2"/>
      <c r="E181" s="3"/>
      <c r="F181" s="3"/>
      <c r="G181" s="45"/>
      <c r="H181" s="3"/>
      <c r="J181" s="2"/>
      <c r="K181" s="3"/>
      <c r="L181" s="3"/>
    </row>
    <row r="182" spans="1:12" ht="15.75" customHeight="1">
      <c r="A182" s="2"/>
      <c r="B182" s="3"/>
      <c r="C182" s="3"/>
      <c r="D182" s="2"/>
      <c r="E182" s="3"/>
      <c r="F182" s="3"/>
      <c r="G182" s="45"/>
      <c r="H182" s="3"/>
      <c r="J182" s="2"/>
      <c r="K182" s="3"/>
      <c r="L182" s="3"/>
    </row>
    <row r="183" spans="1:12" ht="15.75" customHeight="1">
      <c r="A183" s="2"/>
      <c r="B183" s="3"/>
      <c r="C183" s="3"/>
      <c r="D183" s="2"/>
      <c r="E183" s="3"/>
      <c r="F183" s="3"/>
      <c r="G183" s="45"/>
      <c r="H183" s="3"/>
      <c r="J183" s="2"/>
      <c r="K183" s="3"/>
      <c r="L183" s="3"/>
    </row>
    <row r="184" spans="1:12" ht="15.75" customHeight="1">
      <c r="A184" s="2"/>
      <c r="B184" s="3"/>
      <c r="C184" s="3"/>
      <c r="D184" s="2"/>
      <c r="E184" s="3"/>
      <c r="F184" s="3"/>
      <c r="G184" s="45"/>
      <c r="H184" s="3"/>
      <c r="J184" s="2"/>
      <c r="K184" s="3"/>
      <c r="L184" s="3"/>
    </row>
    <row r="185" spans="1:12" ht="15.75" customHeight="1">
      <c r="A185" s="2"/>
      <c r="B185" s="3"/>
      <c r="C185" s="3"/>
      <c r="D185" s="2"/>
      <c r="E185" s="3"/>
      <c r="F185" s="3"/>
      <c r="G185" s="45"/>
      <c r="H185" s="3"/>
      <c r="J185" s="2"/>
      <c r="K185" s="3"/>
      <c r="L185" s="3"/>
    </row>
    <row r="186" spans="1:12" ht="15.75" customHeight="1">
      <c r="A186" s="2"/>
      <c r="B186" s="3"/>
      <c r="C186" s="3"/>
      <c r="D186" s="2"/>
      <c r="E186" s="3"/>
      <c r="F186" s="3"/>
      <c r="G186" s="45"/>
      <c r="H186" s="3"/>
      <c r="J186" s="2"/>
      <c r="K186" s="3"/>
      <c r="L186" s="3"/>
    </row>
    <row r="187" spans="1:12" ht="15.75" customHeight="1">
      <c r="A187" s="2"/>
      <c r="B187" s="3"/>
      <c r="C187" s="3"/>
      <c r="D187" s="2"/>
      <c r="E187" s="3"/>
      <c r="F187" s="3"/>
      <c r="G187" s="45"/>
      <c r="H187" s="3"/>
      <c r="J187" s="2"/>
      <c r="K187" s="3"/>
      <c r="L187" s="3"/>
    </row>
    <row r="188" spans="1:12" ht="15.75" customHeight="1">
      <c r="A188" s="2"/>
      <c r="B188" s="3"/>
      <c r="C188" s="3"/>
      <c r="D188" s="2"/>
      <c r="E188" s="3"/>
      <c r="F188" s="3"/>
      <c r="G188" s="45"/>
      <c r="H188" s="3"/>
      <c r="J188" s="2"/>
      <c r="K188" s="3"/>
      <c r="L188" s="3"/>
    </row>
    <row r="189" spans="1:12" ht="15.75" customHeight="1">
      <c r="A189" s="2"/>
      <c r="B189" s="3"/>
      <c r="C189" s="3"/>
      <c r="D189" s="2"/>
      <c r="E189" s="3"/>
      <c r="F189" s="3"/>
      <c r="G189" s="45"/>
      <c r="H189" s="3"/>
      <c r="J189" s="2"/>
      <c r="K189" s="3"/>
      <c r="L189" s="3"/>
    </row>
    <row r="190" spans="1:12" ht="15.75" customHeight="1">
      <c r="A190" s="2"/>
      <c r="B190" s="3"/>
      <c r="C190" s="3"/>
      <c r="D190" s="2"/>
      <c r="E190" s="3"/>
      <c r="F190" s="3"/>
      <c r="G190" s="45"/>
      <c r="H190" s="3"/>
      <c r="J190" s="2"/>
      <c r="K190" s="3"/>
      <c r="L190" s="3"/>
    </row>
    <row r="191" spans="1:12" ht="15.75" customHeight="1">
      <c r="A191" s="2"/>
      <c r="B191" s="3"/>
      <c r="C191" s="3"/>
      <c r="D191" s="2"/>
      <c r="E191" s="3"/>
      <c r="F191" s="3"/>
      <c r="G191" s="45"/>
      <c r="H191" s="3"/>
      <c r="J191" s="2"/>
      <c r="K191" s="3"/>
      <c r="L191" s="3"/>
    </row>
    <row r="192" spans="1:12" ht="15.75" customHeight="1">
      <c r="A192" s="2"/>
      <c r="B192" s="3"/>
      <c r="C192" s="3"/>
      <c r="D192" s="2"/>
      <c r="E192" s="3"/>
      <c r="F192" s="3"/>
      <c r="G192" s="45"/>
      <c r="H192" s="3"/>
      <c r="J192" s="2"/>
      <c r="K192" s="3"/>
      <c r="L192" s="3"/>
    </row>
    <row r="193" spans="1:12" ht="15.75" customHeight="1">
      <c r="A193" s="2"/>
      <c r="B193" s="3"/>
      <c r="C193" s="3"/>
      <c r="D193" s="2"/>
      <c r="E193" s="3"/>
      <c r="F193" s="3"/>
      <c r="G193" s="45"/>
      <c r="H193" s="3"/>
      <c r="J193" s="2"/>
      <c r="K193" s="3"/>
      <c r="L193" s="3"/>
    </row>
    <row r="194" spans="1:12" ht="15.75" customHeight="1">
      <c r="A194" s="2"/>
      <c r="B194" s="3"/>
      <c r="C194" s="3"/>
      <c r="D194" s="2"/>
      <c r="E194" s="3"/>
      <c r="F194" s="3"/>
      <c r="G194" s="45"/>
      <c r="H194" s="3"/>
      <c r="J194" s="2"/>
      <c r="K194" s="3"/>
      <c r="L194" s="3"/>
    </row>
    <row r="195" spans="1:12" ht="15.75" customHeight="1">
      <c r="A195" s="2"/>
      <c r="B195" s="3"/>
      <c r="C195" s="3"/>
      <c r="D195" s="2"/>
      <c r="E195" s="3"/>
      <c r="F195" s="3"/>
      <c r="G195" s="45"/>
      <c r="H195" s="3"/>
      <c r="J195" s="2"/>
      <c r="K195" s="3"/>
      <c r="L195" s="3"/>
    </row>
    <row r="196" spans="1:12" ht="15.75" customHeight="1">
      <c r="A196" s="2"/>
      <c r="B196" s="3"/>
      <c r="C196" s="3"/>
      <c r="D196" s="2"/>
      <c r="E196" s="3"/>
      <c r="F196" s="3"/>
      <c r="G196" s="45"/>
      <c r="H196" s="3"/>
      <c r="J196" s="2"/>
      <c r="K196" s="3"/>
      <c r="L196" s="3"/>
    </row>
    <row r="197" spans="1:12" ht="15.75" customHeight="1">
      <c r="A197" s="2"/>
      <c r="B197" s="3"/>
      <c r="C197" s="3"/>
      <c r="D197" s="2"/>
      <c r="E197" s="3"/>
      <c r="F197" s="3"/>
      <c r="G197" s="45"/>
      <c r="H197" s="3"/>
      <c r="J197" s="2"/>
      <c r="K197" s="3"/>
      <c r="L197" s="3"/>
    </row>
    <row r="198" spans="1:12" ht="15.75" customHeight="1">
      <c r="A198" s="2"/>
      <c r="B198" s="3"/>
      <c r="C198" s="3"/>
      <c r="D198" s="2"/>
      <c r="E198" s="3"/>
      <c r="F198" s="3"/>
      <c r="G198" s="45"/>
      <c r="H198" s="3"/>
      <c r="J198" s="2"/>
      <c r="K198" s="3"/>
      <c r="L198" s="3"/>
    </row>
    <row r="199" spans="1:12" ht="15.75" customHeight="1">
      <c r="A199" s="2"/>
      <c r="B199" s="3"/>
      <c r="C199" s="3"/>
      <c r="D199" s="2"/>
      <c r="E199" s="3"/>
      <c r="F199" s="3"/>
      <c r="G199" s="45"/>
      <c r="H199" s="3"/>
      <c r="J199" s="2"/>
      <c r="K199" s="3"/>
      <c r="L199" s="3"/>
    </row>
    <row r="200" spans="1:12" ht="15.75" customHeight="1">
      <c r="A200" s="2"/>
      <c r="B200" s="3"/>
      <c r="C200" s="3"/>
      <c r="D200" s="2"/>
      <c r="E200" s="3"/>
      <c r="F200" s="3"/>
      <c r="G200" s="45"/>
      <c r="H200" s="3"/>
      <c r="J200" s="2"/>
      <c r="K200" s="3"/>
      <c r="L200" s="3"/>
    </row>
    <row r="201" spans="1:12" ht="15.75" customHeight="1">
      <c r="A201" s="2"/>
      <c r="B201" s="3"/>
      <c r="C201" s="3"/>
      <c r="D201" s="2"/>
      <c r="E201" s="3"/>
      <c r="F201" s="3"/>
      <c r="G201" s="45"/>
      <c r="H201" s="3"/>
      <c r="J201" s="2"/>
      <c r="K201" s="3"/>
      <c r="L201" s="3"/>
    </row>
    <row r="202" spans="1:12" ht="15.75" customHeight="1">
      <c r="A202" s="2"/>
      <c r="B202" s="3"/>
      <c r="C202" s="3"/>
      <c r="D202" s="2"/>
      <c r="E202" s="3"/>
      <c r="F202" s="3"/>
      <c r="G202" s="45"/>
      <c r="H202" s="3"/>
      <c r="J202" s="2"/>
      <c r="K202" s="3"/>
      <c r="L202" s="3"/>
    </row>
    <row r="203" spans="1:12" ht="15.75" customHeight="1">
      <c r="A203" s="2"/>
      <c r="B203" s="3"/>
      <c r="C203" s="3"/>
      <c r="D203" s="2"/>
      <c r="E203" s="3"/>
      <c r="F203" s="3"/>
      <c r="G203" s="45"/>
      <c r="H203" s="3"/>
      <c r="J203" s="2"/>
      <c r="K203" s="3"/>
      <c r="L203" s="3"/>
    </row>
    <row r="204" spans="1:12" ht="15.75" customHeight="1">
      <c r="A204" s="2"/>
      <c r="B204" s="3"/>
      <c r="C204" s="3"/>
      <c r="D204" s="2"/>
      <c r="E204" s="3"/>
      <c r="F204" s="3"/>
      <c r="G204" s="45"/>
      <c r="H204" s="3"/>
      <c r="J204" s="2"/>
      <c r="K204" s="3"/>
      <c r="L204" s="3"/>
    </row>
    <row r="205" spans="1:12" ht="15.75" customHeight="1">
      <c r="A205" s="2"/>
      <c r="B205" s="3"/>
      <c r="C205" s="3"/>
      <c r="D205" s="2"/>
      <c r="E205" s="3"/>
      <c r="F205" s="3"/>
      <c r="G205" s="45"/>
      <c r="H205" s="3"/>
      <c r="J205" s="2"/>
      <c r="K205" s="3"/>
      <c r="L205" s="3"/>
    </row>
    <row r="206" spans="1:12" ht="15.75" customHeight="1">
      <c r="A206" s="2"/>
      <c r="B206" s="3"/>
      <c r="C206" s="3"/>
      <c r="D206" s="2"/>
      <c r="E206" s="3"/>
      <c r="F206" s="3"/>
      <c r="G206" s="45"/>
      <c r="H206" s="3"/>
      <c r="J206" s="2"/>
      <c r="K206" s="3"/>
      <c r="L206" s="3"/>
    </row>
    <row r="207" spans="1:12" ht="15.75" customHeight="1">
      <c r="A207" s="2"/>
      <c r="B207" s="3"/>
      <c r="C207" s="3"/>
      <c r="D207" s="2"/>
      <c r="E207" s="3"/>
      <c r="F207" s="3"/>
      <c r="G207" s="45"/>
      <c r="H207" s="3"/>
      <c r="J207" s="2"/>
      <c r="K207" s="3"/>
      <c r="L207" s="3"/>
    </row>
    <row r="208" spans="1:12" ht="15.75" customHeight="1">
      <c r="A208" s="2"/>
      <c r="B208" s="3"/>
      <c r="C208" s="3"/>
      <c r="D208" s="2"/>
      <c r="E208" s="3"/>
      <c r="F208" s="3"/>
      <c r="G208" s="45"/>
      <c r="H208" s="3"/>
      <c r="J208" s="2"/>
      <c r="K208" s="3"/>
      <c r="L208" s="3"/>
    </row>
    <row r="209" spans="1:12" ht="15.75" customHeight="1">
      <c r="A209" s="2"/>
      <c r="B209" s="3"/>
      <c r="C209" s="3"/>
      <c r="D209" s="2"/>
      <c r="E209" s="3"/>
      <c r="F209" s="3"/>
      <c r="G209" s="45"/>
      <c r="H209" s="3"/>
      <c r="J209" s="2"/>
      <c r="K209" s="3"/>
      <c r="L209" s="3"/>
    </row>
    <row r="210" spans="1:12" ht="15.75" customHeight="1">
      <c r="A210" s="2"/>
      <c r="B210" s="3"/>
      <c r="C210" s="3"/>
      <c r="D210" s="2"/>
      <c r="E210" s="3"/>
      <c r="F210" s="3"/>
      <c r="G210" s="45"/>
      <c r="H210" s="3"/>
      <c r="J210" s="2"/>
      <c r="K210" s="3"/>
      <c r="L210" s="3"/>
    </row>
    <row r="211" spans="1:12" ht="15.75" customHeight="1">
      <c r="A211" s="2"/>
      <c r="B211" s="3"/>
      <c r="C211" s="3"/>
      <c r="D211" s="2"/>
      <c r="E211" s="3"/>
      <c r="F211" s="3"/>
      <c r="G211" s="45"/>
      <c r="H211" s="3"/>
      <c r="J211" s="2"/>
      <c r="K211" s="3"/>
      <c r="L211" s="3"/>
    </row>
    <row r="212" spans="1:12" ht="15.75" customHeight="1">
      <c r="A212" s="2"/>
      <c r="B212" s="3"/>
      <c r="C212" s="3"/>
      <c r="D212" s="2"/>
      <c r="E212" s="3"/>
      <c r="F212" s="3"/>
      <c r="G212" s="45"/>
      <c r="H212" s="3"/>
      <c r="J212" s="2"/>
      <c r="K212" s="3"/>
      <c r="L212" s="3"/>
    </row>
    <row r="213" spans="1:12" ht="15.75" customHeight="1">
      <c r="A213" s="2"/>
      <c r="B213" s="3"/>
      <c r="C213" s="3"/>
      <c r="D213" s="2"/>
      <c r="E213" s="3"/>
      <c r="F213" s="3"/>
      <c r="G213" s="45"/>
      <c r="H213" s="3"/>
      <c r="J213" s="2"/>
      <c r="K213" s="3"/>
      <c r="L213" s="3"/>
    </row>
    <row r="214" spans="1:12" ht="15.75" customHeight="1">
      <c r="A214" s="2"/>
      <c r="B214" s="3"/>
      <c r="C214" s="3"/>
      <c r="D214" s="2"/>
      <c r="E214" s="3"/>
      <c r="F214" s="3"/>
      <c r="G214" s="45"/>
      <c r="H214" s="3"/>
      <c r="J214" s="2"/>
      <c r="K214" s="3"/>
      <c r="L214" s="3"/>
    </row>
    <row r="215" spans="1:12" ht="15.75" customHeight="1">
      <c r="A215" s="2"/>
      <c r="B215" s="3"/>
      <c r="C215" s="3"/>
      <c r="D215" s="2"/>
      <c r="E215" s="3"/>
      <c r="F215" s="3"/>
      <c r="G215" s="45"/>
      <c r="H215" s="3"/>
      <c r="J215" s="2"/>
      <c r="K215" s="3"/>
      <c r="L215" s="3"/>
    </row>
    <row r="216" spans="1:12" ht="15.75" customHeight="1">
      <c r="A216" s="2"/>
      <c r="B216" s="3"/>
      <c r="C216" s="3"/>
      <c r="D216" s="2"/>
      <c r="E216" s="3"/>
      <c r="F216" s="3"/>
      <c r="G216" s="45"/>
      <c r="H216" s="3"/>
      <c r="J216" s="2"/>
      <c r="K216" s="3"/>
      <c r="L216" s="3"/>
    </row>
    <row r="217" spans="1:12" ht="15.75" customHeight="1">
      <c r="A217" s="2"/>
      <c r="B217" s="3"/>
      <c r="C217" s="3"/>
      <c r="D217" s="2"/>
      <c r="E217" s="3"/>
      <c r="F217" s="3"/>
      <c r="G217" s="45"/>
      <c r="H217" s="3"/>
      <c r="J217" s="2"/>
      <c r="K217" s="3"/>
      <c r="L217" s="3"/>
    </row>
    <row r="218" spans="1:12" ht="15.75" customHeight="1">
      <c r="A218" s="2"/>
      <c r="B218" s="3"/>
      <c r="C218" s="3"/>
      <c r="D218" s="2"/>
      <c r="E218" s="3"/>
      <c r="F218" s="3"/>
      <c r="G218" s="45"/>
      <c r="H218" s="3"/>
      <c r="J218" s="2"/>
      <c r="K218" s="3"/>
      <c r="L218" s="3"/>
    </row>
    <row r="219" spans="1:12" ht="15.75" customHeight="1">
      <c r="A219" s="2"/>
      <c r="B219" s="3"/>
      <c r="C219" s="3"/>
      <c r="D219" s="2"/>
      <c r="E219" s="3"/>
      <c r="F219" s="3"/>
      <c r="G219" s="45"/>
      <c r="H219" s="3"/>
      <c r="J219" s="2"/>
      <c r="K219" s="3"/>
      <c r="L219" s="3"/>
    </row>
    <row r="220" spans="1:12" ht="15.75" customHeight="1">
      <c r="A220" s="2"/>
      <c r="B220" s="3"/>
      <c r="C220" s="3"/>
      <c r="D220" s="2"/>
      <c r="E220" s="3"/>
      <c r="F220" s="3"/>
      <c r="G220" s="45"/>
      <c r="H220" s="3"/>
      <c r="J220" s="2"/>
      <c r="K220" s="3"/>
      <c r="L220" s="3"/>
    </row>
    <row r="221" spans="1:12" ht="15.75" customHeight="1">
      <c r="A221" s="2"/>
      <c r="B221" s="3"/>
      <c r="C221" s="3"/>
      <c r="D221" s="2"/>
      <c r="E221" s="3"/>
      <c r="F221" s="3"/>
      <c r="G221" s="45"/>
      <c r="H221" s="3"/>
      <c r="J221" s="2"/>
      <c r="K221" s="3"/>
      <c r="L221" s="3"/>
    </row>
    <row r="222" spans="1:12" ht="15.75" customHeight="1">
      <c r="A222" s="2"/>
      <c r="B222" s="3"/>
      <c r="C222" s="3"/>
      <c r="D222" s="2"/>
      <c r="E222" s="3"/>
      <c r="F222" s="3"/>
      <c r="G222" s="45"/>
      <c r="H222" s="3"/>
      <c r="J222" s="2"/>
      <c r="K222" s="3"/>
      <c r="L222" s="3"/>
    </row>
    <row r="223" spans="1:12" ht="15.75" customHeight="1">
      <c r="A223" s="2"/>
      <c r="B223" s="3"/>
      <c r="C223" s="3"/>
      <c r="D223" s="2"/>
      <c r="E223" s="3"/>
      <c r="F223" s="3"/>
      <c r="G223" s="45"/>
      <c r="H223" s="3"/>
      <c r="J223" s="2"/>
      <c r="K223" s="3"/>
      <c r="L223" s="3"/>
    </row>
    <row r="224" spans="1:12" ht="15.75" customHeight="1">
      <c r="A224" s="2"/>
      <c r="B224" s="3"/>
      <c r="C224" s="3"/>
      <c r="D224" s="2"/>
      <c r="E224" s="3"/>
      <c r="F224" s="3"/>
      <c r="G224" s="45"/>
      <c r="H224" s="3"/>
      <c r="J224" s="2"/>
      <c r="K224" s="3"/>
      <c r="L224" s="3"/>
    </row>
    <row r="225" spans="1:12" ht="15.75" customHeight="1">
      <c r="A225" s="2"/>
      <c r="B225" s="3"/>
      <c r="C225" s="3"/>
      <c r="D225" s="2"/>
      <c r="E225" s="3"/>
      <c r="F225" s="3"/>
      <c r="G225" s="45"/>
      <c r="H225" s="3"/>
      <c r="J225" s="2"/>
      <c r="K225" s="3"/>
      <c r="L225" s="3"/>
    </row>
    <row r="226" spans="1:12" ht="15.75" customHeight="1">
      <c r="A226" s="2"/>
      <c r="B226" s="3"/>
      <c r="C226" s="3"/>
      <c r="D226" s="2"/>
      <c r="E226" s="3"/>
      <c r="F226" s="3"/>
      <c r="G226" s="45"/>
      <c r="H226" s="3"/>
    </row>
    <row r="227" spans="1:12" ht="15.75" customHeight="1">
      <c r="A227" s="2"/>
      <c r="B227" s="3"/>
      <c r="C227" s="3"/>
      <c r="D227" s="2"/>
      <c r="E227" s="3"/>
      <c r="F227" s="3"/>
      <c r="G227" s="45"/>
      <c r="H227" s="3"/>
    </row>
    <row r="228" spans="1:12" ht="15.75" customHeight="1">
      <c r="A228" s="2"/>
      <c r="B228" s="3"/>
      <c r="C228" s="3"/>
      <c r="D228" s="2"/>
      <c r="E228" s="3"/>
      <c r="F228" s="3"/>
      <c r="G228" s="45"/>
      <c r="H228" s="3"/>
    </row>
    <row r="229" spans="1:12" ht="15.75" customHeight="1">
      <c r="A229" s="2"/>
      <c r="B229" s="3"/>
      <c r="C229" s="3"/>
      <c r="D229" s="2"/>
      <c r="E229" s="3"/>
      <c r="F229" s="3"/>
      <c r="G229" s="45"/>
      <c r="H229" s="3"/>
    </row>
    <row r="230" spans="1:12" ht="15.75" customHeight="1">
      <c r="A230" s="2"/>
      <c r="B230" s="3"/>
      <c r="C230" s="3"/>
      <c r="D230" s="2"/>
      <c r="E230" s="3"/>
      <c r="F230" s="3"/>
      <c r="G230" s="45"/>
      <c r="H230" s="3"/>
    </row>
    <row r="231" spans="1:12" ht="15.75" customHeight="1">
      <c r="A231" s="2"/>
      <c r="B231" s="3"/>
      <c r="C231" s="3"/>
      <c r="D231" s="2"/>
      <c r="E231" s="3"/>
      <c r="F231" s="3"/>
      <c r="G231" s="45"/>
      <c r="H231" s="3"/>
    </row>
    <row r="232" spans="1:12" ht="15.75" customHeight="1">
      <c r="A232" s="2"/>
      <c r="B232" s="3"/>
      <c r="C232" s="3"/>
      <c r="D232" s="2"/>
      <c r="E232" s="3"/>
      <c r="F232" s="3"/>
      <c r="G232" s="45"/>
      <c r="H232" s="3"/>
    </row>
    <row r="233" spans="1:12" ht="15.75" customHeight="1">
      <c r="A233" s="2"/>
      <c r="B233" s="3"/>
      <c r="C233" s="3"/>
      <c r="D233" s="2"/>
      <c r="E233" s="3"/>
      <c r="F233" s="3"/>
      <c r="G233" s="45"/>
      <c r="H233" s="3"/>
    </row>
    <row r="234" spans="1:12" ht="15.75" customHeight="1">
      <c r="D234" s="2"/>
      <c r="E234" s="3"/>
      <c r="F234" s="3"/>
      <c r="H234" s="3"/>
    </row>
    <row r="235" spans="1:12" ht="15.75" customHeight="1">
      <c r="D235" s="2"/>
      <c r="E235" s="3"/>
      <c r="F235" s="3"/>
      <c r="H235" s="3"/>
    </row>
    <row r="236" spans="1:12" ht="15.75" customHeight="1">
      <c r="D236" s="2"/>
      <c r="E236" s="3"/>
      <c r="F236" s="3"/>
    </row>
    <row r="237" spans="1:12" ht="15.75" customHeight="1">
      <c r="D237" s="2"/>
      <c r="E237" s="3"/>
      <c r="F237" s="3"/>
    </row>
    <row r="238" spans="1:12" ht="15.75" customHeight="1">
      <c r="D238" s="2"/>
      <c r="E238" s="3"/>
      <c r="F238" s="3"/>
    </row>
    <row r="239" spans="1:12" ht="15.75" customHeight="1">
      <c r="D239" s="2"/>
      <c r="E239" s="3"/>
      <c r="F239" s="3"/>
    </row>
    <row r="240" spans="1:12" ht="15.75" customHeight="1">
      <c r="D240" s="2"/>
      <c r="E240" s="3"/>
      <c r="F240" s="3"/>
    </row>
    <row r="241" spans="4:6" ht="15.75" customHeight="1">
      <c r="D241" s="2"/>
      <c r="E241" s="3"/>
      <c r="F241" s="3"/>
    </row>
    <row r="242" spans="4:6" ht="15.75" customHeight="1"/>
    <row r="243" spans="4:6" ht="15.75" customHeight="1"/>
    <row r="244" spans="4:6" ht="15.75" customHeight="1"/>
    <row r="245" spans="4:6" ht="15.75" customHeight="1"/>
    <row r="246" spans="4:6" ht="15.75" customHeight="1"/>
    <row r="247" spans="4:6" ht="15.75" customHeight="1"/>
    <row r="248" spans="4:6" ht="15.75" customHeight="1"/>
    <row r="249" spans="4:6" ht="15.75" customHeight="1"/>
    <row r="250" spans="4:6" ht="15.75" customHeight="1"/>
    <row r="251" spans="4:6" ht="15.75" customHeight="1"/>
    <row r="252" spans="4:6" ht="15.75" customHeight="1"/>
    <row r="253" spans="4:6" ht="15.75" customHeight="1"/>
    <row r="254" spans="4:6" ht="15.75" customHeight="1"/>
    <row r="255" spans="4:6" ht="15.75" customHeight="1"/>
    <row r="256" spans="4: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00">
    <mergeCell ref="T10:U10"/>
    <mergeCell ref="E8:F8"/>
    <mergeCell ref="H18:I18"/>
    <mergeCell ref="B12:C12"/>
    <mergeCell ref="H16:I16"/>
    <mergeCell ref="Q16:R16"/>
    <mergeCell ref="K14:L14"/>
    <mergeCell ref="E18:F18"/>
    <mergeCell ref="K12:L12"/>
    <mergeCell ref="N12:O12"/>
    <mergeCell ref="N14:O14"/>
    <mergeCell ref="T8:U8"/>
    <mergeCell ref="B14:C14"/>
    <mergeCell ref="T12:U12"/>
    <mergeCell ref="T14:U14"/>
    <mergeCell ref="Q8:R8"/>
    <mergeCell ref="A1:U2"/>
    <mergeCell ref="E3:F3"/>
    <mergeCell ref="H3:I3"/>
    <mergeCell ref="K3:L3"/>
    <mergeCell ref="N3:O3"/>
    <mergeCell ref="Q3:R3"/>
    <mergeCell ref="T3:U3"/>
    <mergeCell ref="B3:C3"/>
    <mergeCell ref="B6:C6"/>
    <mergeCell ref="H6:I6"/>
    <mergeCell ref="B4:C4"/>
    <mergeCell ref="E6:F6"/>
    <mergeCell ref="H4:I4"/>
    <mergeCell ref="T4:U4"/>
    <mergeCell ref="B8:C8"/>
    <mergeCell ref="E12:F12"/>
    <mergeCell ref="H10:I10"/>
    <mergeCell ref="K6:L6"/>
    <mergeCell ref="N6:O6"/>
    <mergeCell ref="Q6:R6"/>
    <mergeCell ref="T6:U6"/>
    <mergeCell ref="B10:C10"/>
    <mergeCell ref="E10:F10"/>
    <mergeCell ref="H8:I8"/>
    <mergeCell ref="K4:L4"/>
    <mergeCell ref="N4:O4"/>
    <mergeCell ref="Q4:R4"/>
    <mergeCell ref="K8:L8"/>
    <mergeCell ref="N8:O8"/>
    <mergeCell ref="Q14:R14"/>
    <mergeCell ref="Q18:R18"/>
    <mergeCell ref="B18:C18"/>
    <mergeCell ref="Q12:R12"/>
    <mergeCell ref="Q10:R10"/>
    <mergeCell ref="E14:F14"/>
    <mergeCell ref="H12:I12"/>
    <mergeCell ref="N18:O18"/>
    <mergeCell ref="B16:C16"/>
    <mergeCell ref="E16:F16"/>
    <mergeCell ref="H14:I14"/>
    <mergeCell ref="K10:L10"/>
    <mergeCell ref="N10:O10"/>
    <mergeCell ref="K16:L16"/>
    <mergeCell ref="K18:L18"/>
    <mergeCell ref="T20:U20"/>
    <mergeCell ref="N16:O16"/>
    <mergeCell ref="N20:O20"/>
    <mergeCell ref="T22:U22"/>
    <mergeCell ref="T18:U18"/>
    <mergeCell ref="T16:U16"/>
    <mergeCell ref="Q22:R22"/>
    <mergeCell ref="Q20:R20"/>
    <mergeCell ref="N22:O22"/>
    <mergeCell ref="B26:C26"/>
    <mergeCell ref="E34:F34"/>
    <mergeCell ref="K20:L20"/>
    <mergeCell ref="B32:C32"/>
    <mergeCell ref="B28:C28"/>
    <mergeCell ref="B30:C30"/>
    <mergeCell ref="K22:L22"/>
    <mergeCell ref="E32:F32"/>
    <mergeCell ref="H28:I28"/>
    <mergeCell ref="B34:C34"/>
    <mergeCell ref="B24:C24"/>
    <mergeCell ref="B20:C20"/>
    <mergeCell ref="B22:C22"/>
    <mergeCell ref="E30:F30"/>
    <mergeCell ref="H24:I24"/>
    <mergeCell ref="E26:F26"/>
    <mergeCell ref="E50:F50"/>
    <mergeCell ref="E4:F4"/>
    <mergeCell ref="H26:I26"/>
    <mergeCell ref="E42:F42"/>
    <mergeCell ref="E44:F44"/>
    <mergeCell ref="E36:F36"/>
    <mergeCell ref="E46:F46"/>
    <mergeCell ref="E48:F48"/>
    <mergeCell ref="E40:F40"/>
    <mergeCell ref="E28:F28"/>
    <mergeCell ref="E24:F24"/>
    <mergeCell ref="E22:F22"/>
    <mergeCell ref="E20:F20"/>
    <mergeCell ref="H22:I22"/>
    <mergeCell ref="H20:I20"/>
  </mergeCell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001"/>
  <sheetViews>
    <sheetView workbookViewId="0">
      <pane ySplit="1" topLeftCell="A2" activePane="bottomLeft" state="frozen"/>
      <selection pane="bottomLeft"/>
    </sheetView>
  </sheetViews>
  <sheetFormatPr defaultColWidth="14.42578125" defaultRowHeight="15" customHeight="1"/>
  <cols>
    <col min="1" max="1" width="26.7109375" customWidth="1"/>
    <col min="2" max="11" width="9.140625" customWidth="1"/>
    <col min="12" max="12" width="8" customWidth="1"/>
    <col min="13" max="13" width="20.42578125" customWidth="1"/>
    <col min="14" max="14" width="9.7109375" customWidth="1"/>
    <col min="15" max="15" width="11.42578125" customWidth="1"/>
    <col min="16" max="16" width="8.7109375" customWidth="1"/>
    <col min="17" max="17" width="10.28515625" customWidth="1"/>
    <col min="18" max="18" width="11.85546875" customWidth="1"/>
    <col min="19" max="19" width="11.7109375" customWidth="1"/>
  </cols>
  <sheetData>
    <row r="1" spans="1:19" ht="45.75" thickBot="1">
      <c r="A1" s="289" t="s">
        <v>491</v>
      </c>
      <c r="B1" s="390" t="s">
        <v>735</v>
      </c>
      <c r="C1" s="390" t="s">
        <v>492</v>
      </c>
      <c r="D1" s="390" t="s">
        <v>493</v>
      </c>
      <c r="E1" s="390" t="s">
        <v>264</v>
      </c>
      <c r="F1" s="390" t="s">
        <v>736</v>
      </c>
      <c r="G1" s="390" t="s">
        <v>737</v>
      </c>
      <c r="H1" s="390" t="s">
        <v>732</v>
      </c>
      <c r="I1" s="390" t="s">
        <v>733</v>
      </c>
      <c r="J1" s="390" t="s">
        <v>738</v>
      </c>
      <c r="K1" s="391" t="s">
        <v>734</v>
      </c>
      <c r="L1" s="631"/>
      <c r="M1" s="240"/>
      <c r="N1" s="240"/>
      <c r="O1" s="240"/>
      <c r="P1" s="240"/>
      <c r="Q1" s="240"/>
      <c r="R1" s="240"/>
    </row>
    <row r="2" spans="1:19" ht="15.75" thickBot="1">
      <c r="A2" s="290" t="s">
        <v>729</v>
      </c>
      <c r="B2" s="291">
        <v>6</v>
      </c>
      <c r="C2" s="291">
        <v>0</v>
      </c>
      <c r="D2" s="291">
        <v>6</v>
      </c>
      <c r="E2" s="292">
        <f>C2/(C2+D2)</f>
        <v>0</v>
      </c>
      <c r="F2" s="291">
        <v>37</v>
      </c>
      <c r="G2" s="291">
        <v>99</v>
      </c>
      <c r="H2" s="293">
        <f t="shared" ref="H2:H39" si="0">F2/B2</f>
        <v>6.166666666666667</v>
      </c>
      <c r="I2" s="293">
        <f>G2/B2</f>
        <v>16.5</v>
      </c>
      <c r="J2" s="291">
        <f>F2-G2</f>
        <v>-62</v>
      </c>
      <c r="K2" s="294">
        <f>H2-I2</f>
        <v>-10.333333333333332</v>
      </c>
      <c r="L2" s="632"/>
      <c r="M2" s="240"/>
      <c r="N2" s="240"/>
      <c r="O2" s="240"/>
      <c r="P2" s="240"/>
      <c r="Q2" s="240"/>
      <c r="R2" s="240"/>
    </row>
    <row r="3" spans="1:19" ht="15.75" thickBot="1">
      <c r="A3" s="295" t="s">
        <v>494</v>
      </c>
      <c r="B3" s="296">
        <v>3</v>
      </c>
      <c r="C3" s="296">
        <v>2</v>
      </c>
      <c r="D3" s="296">
        <v>1</v>
      </c>
      <c r="E3" s="297">
        <f t="shared" ref="E3:E39" si="1">C3/(C3+D3)</f>
        <v>0.66666666666666663</v>
      </c>
      <c r="F3" s="296">
        <v>37</v>
      </c>
      <c r="G3" s="296">
        <v>14</v>
      </c>
      <c r="H3" s="298">
        <f t="shared" si="0"/>
        <v>12.333333333333334</v>
      </c>
      <c r="I3" s="298">
        <f>G3/B3</f>
        <v>4.666666666666667</v>
      </c>
      <c r="J3" s="296">
        <f>F3-G3</f>
        <v>23</v>
      </c>
      <c r="K3" s="299">
        <f>H3-I3</f>
        <v>7.666666666666667</v>
      </c>
      <c r="L3" s="632"/>
      <c r="M3" s="633" t="s">
        <v>496</v>
      </c>
      <c r="N3" s="634" t="s">
        <v>492</v>
      </c>
      <c r="O3" s="634" t="s">
        <v>493</v>
      </c>
      <c r="P3" s="634" t="s">
        <v>497</v>
      </c>
      <c r="Q3" s="634" t="s">
        <v>264</v>
      </c>
      <c r="R3" s="635" t="s">
        <v>498</v>
      </c>
    </row>
    <row r="4" spans="1:19">
      <c r="A4" s="300" t="s">
        <v>824</v>
      </c>
      <c r="B4" s="301">
        <v>1</v>
      </c>
      <c r="C4" s="301">
        <v>0</v>
      </c>
      <c r="D4" s="301">
        <v>1</v>
      </c>
      <c r="E4" s="302">
        <f t="shared" ref="E4:E5" si="2">C4/(C4+D4)</f>
        <v>0</v>
      </c>
      <c r="F4" s="301">
        <v>6</v>
      </c>
      <c r="G4" s="301">
        <v>12</v>
      </c>
      <c r="H4" s="303">
        <f t="shared" ref="H4:H5" si="3">F4/B4</f>
        <v>6</v>
      </c>
      <c r="I4" s="303">
        <f t="shared" ref="I4:I5" si="4">G4/B4</f>
        <v>12</v>
      </c>
      <c r="J4" s="301">
        <f t="shared" ref="J4:J5" si="5">F4-G4</f>
        <v>-6</v>
      </c>
      <c r="K4" s="304">
        <f t="shared" ref="K4:K5" si="6">H4-I4</f>
        <v>-6</v>
      </c>
      <c r="L4" s="632"/>
      <c r="M4" s="636" t="s">
        <v>500</v>
      </c>
      <c r="N4" s="637">
        <v>21</v>
      </c>
      <c r="O4" s="637">
        <v>75</v>
      </c>
      <c r="P4" s="637">
        <v>8</v>
      </c>
      <c r="Q4" s="638">
        <f t="shared" ref="Q4:Q9" si="7">N4/(N4+O4)</f>
        <v>0.21875</v>
      </c>
      <c r="R4" s="639" t="s">
        <v>501</v>
      </c>
    </row>
    <row r="5" spans="1:19">
      <c r="A5" s="295" t="s">
        <v>823</v>
      </c>
      <c r="B5" s="296">
        <v>1</v>
      </c>
      <c r="C5" s="296">
        <v>1</v>
      </c>
      <c r="D5" s="296">
        <v>0</v>
      </c>
      <c r="E5" s="297">
        <f t="shared" si="2"/>
        <v>1</v>
      </c>
      <c r="F5" s="296">
        <v>11</v>
      </c>
      <c r="G5" s="296">
        <v>3</v>
      </c>
      <c r="H5" s="298">
        <f t="shared" si="3"/>
        <v>11</v>
      </c>
      <c r="I5" s="298">
        <f t="shared" si="4"/>
        <v>3</v>
      </c>
      <c r="J5" s="296">
        <f t="shared" si="5"/>
        <v>8</v>
      </c>
      <c r="K5" s="299">
        <f t="shared" si="6"/>
        <v>8</v>
      </c>
      <c r="L5" s="632"/>
      <c r="M5" s="640" t="s">
        <v>85</v>
      </c>
      <c r="N5" s="641">
        <v>14</v>
      </c>
      <c r="O5" s="642">
        <v>10</v>
      </c>
      <c r="P5" s="643">
        <v>2</v>
      </c>
      <c r="Q5" s="644">
        <f>N5/(N5+O5)</f>
        <v>0.58333333333333337</v>
      </c>
      <c r="R5" s="645" t="s">
        <v>731</v>
      </c>
    </row>
    <row r="6" spans="1:19">
      <c r="A6" s="300" t="s">
        <v>495</v>
      </c>
      <c r="B6" s="301">
        <v>1</v>
      </c>
      <c r="C6" s="301">
        <v>0</v>
      </c>
      <c r="D6" s="301">
        <v>1</v>
      </c>
      <c r="E6" s="302">
        <f>C6/(C6+D6)</f>
        <v>0</v>
      </c>
      <c r="F6" s="301">
        <v>2</v>
      </c>
      <c r="G6" s="301">
        <v>20</v>
      </c>
      <c r="H6" s="303">
        <f>F6/B6</f>
        <v>2</v>
      </c>
      <c r="I6" s="303">
        <f>G6/B6</f>
        <v>20</v>
      </c>
      <c r="J6" s="301">
        <f>F6-G6</f>
        <v>-18</v>
      </c>
      <c r="K6" s="304">
        <f>H6-I6</f>
        <v>-18</v>
      </c>
      <c r="L6" s="632"/>
      <c r="M6" s="636" t="s">
        <v>503</v>
      </c>
      <c r="N6" s="637">
        <v>13</v>
      </c>
      <c r="O6" s="637">
        <v>25</v>
      </c>
      <c r="P6" s="637">
        <v>3</v>
      </c>
      <c r="Q6" s="638">
        <f t="shared" si="7"/>
        <v>0.34210526315789475</v>
      </c>
      <c r="R6" s="639" t="s">
        <v>504</v>
      </c>
    </row>
    <row r="7" spans="1:19">
      <c r="A7" s="295" t="s">
        <v>499</v>
      </c>
      <c r="B7" s="296">
        <v>8</v>
      </c>
      <c r="C7" s="296">
        <v>0</v>
      </c>
      <c r="D7" s="296">
        <v>8</v>
      </c>
      <c r="E7" s="297">
        <f t="shared" si="1"/>
        <v>0</v>
      </c>
      <c r="F7" s="296">
        <v>32</v>
      </c>
      <c r="G7" s="296">
        <v>106</v>
      </c>
      <c r="H7" s="298">
        <f t="shared" si="0"/>
        <v>4</v>
      </c>
      <c r="I7" s="298">
        <f t="shared" ref="I7:I39" si="8">G7/B7</f>
        <v>13.25</v>
      </c>
      <c r="J7" s="296">
        <f t="shared" ref="J7:J39" si="9">F7-G7</f>
        <v>-74</v>
      </c>
      <c r="K7" s="299">
        <f t="shared" ref="K7:K39" si="10">H7-I7</f>
        <v>-9.25</v>
      </c>
      <c r="L7" s="240"/>
      <c r="M7" s="646" t="s">
        <v>102</v>
      </c>
      <c r="N7" s="647">
        <v>11</v>
      </c>
      <c r="O7" s="647">
        <v>27</v>
      </c>
      <c r="P7" s="647">
        <v>4</v>
      </c>
      <c r="Q7" s="648">
        <f t="shared" si="7"/>
        <v>0.28947368421052633</v>
      </c>
      <c r="R7" s="649" t="s">
        <v>506</v>
      </c>
    </row>
    <row r="8" spans="1:19">
      <c r="A8" s="300" t="s">
        <v>502</v>
      </c>
      <c r="B8" s="301">
        <v>26</v>
      </c>
      <c r="C8" s="301">
        <v>6</v>
      </c>
      <c r="D8" s="301">
        <v>20</v>
      </c>
      <c r="E8" s="302">
        <f t="shared" si="1"/>
        <v>0.23076923076923078</v>
      </c>
      <c r="F8" s="301">
        <v>135</v>
      </c>
      <c r="G8" s="301">
        <v>307</v>
      </c>
      <c r="H8" s="303">
        <f t="shared" si="0"/>
        <v>5.1923076923076925</v>
      </c>
      <c r="I8" s="303">
        <f t="shared" si="8"/>
        <v>11.807692307692308</v>
      </c>
      <c r="J8" s="301">
        <f t="shared" si="9"/>
        <v>-172</v>
      </c>
      <c r="K8" s="304">
        <f t="shared" si="10"/>
        <v>-6.6153846153846159</v>
      </c>
      <c r="L8" s="240"/>
      <c r="M8" s="636" t="s">
        <v>508</v>
      </c>
      <c r="N8" s="637">
        <v>5</v>
      </c>
      <c r="O8" s="637">
        <v>31</v>
      </c>
      <c r="P8" s="637">
        <v>3</v>
      </c>
      <c r="Q8" s="638">
        <f t="shared" si="7"/>
        <v>0.1388888888888889</v>
      </c>
      <c r="R8" s="639" t="s">
        <v>509</v>
      </c>
    </row>
    <row r="9" spans="1:19" ht="15.75" thickBot="1">
      <c r="A9" s="295" t="s">
        <v>505</v>
      </c>
      <c r="B9" s="296">
        <v>6</v>
      </c>
      <c r="C9" s="296">
        <v>0</v>
      </c>
      <c r="D9" s="296">
        <v>6</v>
      </c>
      <c r="E9" s="297">
        <f t="shared" si="1"/>
        <v>0</v>
      </c>
      <c r="F9" s="296">
        <v>35</v>
      </c>
      <c r="G9" s="296">
        <v>94</v>
      </c>
      <c r="H9" s="298">
        <f t="shared" si="0"/>
        <v>5.833333333333333</v>
      </c>
      <c r="I9" s="298">
        <f t="shared" si="8"/>
        <v>15.666666666666666</v>
      </c>
      <c r="J9" s="296">
        <f t="shared" si="9"/>
        <v>-59</v>
      </c>
      <c r="K9" s="299">
        <f t="shared" si="10"/>
        <v>-9.8333333333333321</v>
      </c>
      <c r="L9" s="240"/>
      <c r="M9" s="650" t="s">
        <v>84</v>
      </c>
      <c r="N9" s="651">
        <v>2</v>
      </c>
      <c r="O9" s="652">
        <v>10</v>
      </c>
      <c r="P9" s="653">
        <v>1</v>
      </c>
      <c r="Q9" s="654">
        <f t="shared" si="7"/>
        <v>0.16666666666666666</v>
      </c>
      <c r="R9" s="655">
        <v>2010</v>
      </c>
    </row>
    <row r="10" spans="1:19">
      <c r="A10" s="300" t="s">
        <v>507</v>
      </c>
      <c r="B10" s="301">
        <v>23</v>
      </c>
      <c r="C10" s="301">
        <v>5</v>
      </c>
      <c r="D10" s="301">
        <v>18</v>
      </c>
      <c r="E10" s="302">
        <f t="shared" si="1"/>
        <v>0.21739130434782608</v>
      </c>
      <c r="F10" s="301">
        <v>153</v>
      </c>
      <c r="G10" s="301">
        <v>292</v>
      </c>
      <c r="H10" s="303">
        <f t="shared" si="0"/>
        <v>6.6521739130434785</v>
      </c>
      <c r="I10" s="303">
        <f t="shared" si="8"/>
        <v>12.695652173913043</v>
      </c>
      <c r="J10" s="301">
        <f t="shared" si="9"/>
        <v>-139</v>
      </c>
      <c r="K10" s="304">
        <f t="shared" si="10"/>
        <v>-6.0434782608695645</v>
      </c>
      <c r="L10" s="240"/>
      <c r="M10" s="632"/>
      <c r="N10" s="240"/>
      <c r="O10" s="240"/>
      <c r="P10" s="240"/>
      <c r="Q10" s="240"/>
      <c r="R10" s="240"/>
      <c r="S10" s="240"/>
    </row>
    <row r="11" spans="1:19" ht="15.75" thickBot="1">
      <c r="A11" s="295" t="s">
        <v>512</v>
      </c>
      <c r="B11" s="296">
        <v>2</v>
      </c>
      <c r="C11" s="296">
        <v>0</v>
      </c>
      <c r="D11" s="296">
        <v>2</v>
      </c>
      <c r="E11" s="297">
        <f>C11/(C11+D11)</f>
        <v>0</v>
      </c>
      <c r="F11" s="296">
        <v>6</v>
      </c>
      <c r="G11" s="296">
        <v>36</v>
      </c>
      <c r="H11" s="298">
        <f t="shared" si="0"/>
        <v>3</v>
      </c>
      <c r="I11" s="298">
        <f>G11/B11</f>
        <v>18</v>
      </c>
      <c r="J11" s="296">
        <f>F11-G11</f>
        <v>-30</v>
      </c>
      <c r="K11" s="299">
        <f>H11-I11</f>
        <v>-15</v>
      </c>
      <c r="L11" s="240"/>
      <c r="M11" s="632"/>
      <c r="N11" s="240"/>
      <c r="O11" s="240"/>
      <c r="P11" s="240"/>
      <c r="Q11" s="240"/>
      <c r="R11" s="240"/>
      <c r="S11" s="240"/>
    </row>
    <row r="12" spans="1:19">
      <c r="A12" s="300" t="s">
        <v>510</v>
      </c>
      <c r="B12" s="301">
        <v>1</v>
      </c>
      <c r="C12" s="301">
        <v>0</v>
      </c>
      <c r="D12" s="301">
        <v>1</v>
      </c>
      <c r="E12" s="302">
        <f t="shared" si="1"/>
        <v>0</v>
      </c>
      <c r="F12" s="301">
        <v>1</v>
      </c>
      <c r="G12" s="301">
        <v>15</v>
      </c>
      <c r="H12" s="303">
        <f t="shared" si="0"/>
        <v>1</v>
      </c>
      <c r="I12" s="303">
        <f t="shared" si="8"/>
        <v>15</v>
      </c>
      <c r="J12" s="301">
        <f t="shared" si="9"/>
        <v>-14</v>
      </c>
      <c r="K12" s="304">
        <f t="shared" si="10"/>
        <v>-14</v>
      </c>
      <c r="L12" s="240"/>
      <c r="M12" s="656" t="s">
        <v>515</v>
      </c>
      <c r="N12" s="657" t="s">
        <v>492</v>
      </c>
      <c r="O12" s="657" t="s">
        <v>493</v>
      </c>
      <c r="P12" s="657" t="s">
        <v>516</v>
      </c>
      <c r="Q12" s="657" t="s">
        <v>497</v>
      </c>
      <c r="R12" s="657" t="s">
        <v>264</v>
      </c>
      <c r="S12" s="662" t="s">
        <v>498</v>
      </c>
    </row>
    <row r="13" spans="1:19">
      <c r="A13" s="295" t="s">
        <v>511</v>
      </c>
      <c r="B13" s="296">
        <v>1</v>
      </c>
      <c r="C13" s="296">
        <v>1</v>
      </c>
      <c r="D13" s="296">
        <v>0</v>
      </c>
      <c r="E13" s="297">
        <f t="shared" si="1"/>
        <v>1</v>
      </c>
      <c r="F13" s="296">
        <v>5</v>
      </c>
      <c r="G13" s="296">
        <v>4</v>
      </c>
      <c r="H13" s="298">
        <f t="shared" si="0"/>
        <v>5</v>
      </c>
      <c r="I13" s="298">
        <f t="shared" si="8"/>
        <v>4</v>
      </c>
      <c r="J13" s="296">
        <f t="shared" si="9"/>
        <v>1</v>
      </c>
      <c r="K13" s="299">
        <f t="shared" si="10"/>
        <v>1</v>
      </c>
      <c r="L13" s="240"/>
      <c r="M13" s="300" t="s">
        <v>85</v>
      </c>
      <c r="N13" s="301">
        <v>11</v>
      </c>
      <c r="O13" s="301">
        <v>7</v>
      </c>
      <c r="P13" s="301">
        <v>2</v>
      </c>
      <c r="Q13" s="301">
        <v>3</v>
      </c>
      <c r="R13" s="302">
        <v>0.55000000000000004</v>
      </c>
      <c r="S13" s="667" t="s">
        <v>804</v>
      </c>
    </row>
    <row r="14" spans="1:19">
      <c r="A14" s="300" t="s">
        <v>518</v>
      </c>
      <c r="B14" s="301">
        <v>1</v>
      </c>
      <c r="C14" s="301">
        <v>0</v>
      </c>
      <c r="D14" s="301">
        <v>1</v>
      </c>
      <c r="E14" s="302">
        <f>C14/(C14+D14)</f>
        <v>0</v>
      </c>
      <c r="F14" s="301">
        <v>6</v>
      </c>
      <c r="G14" s="301">
        <v>15</v>
      </c>
      <c r="H14" s="303">
        <f t="shared" si="0"/>
        <v>6</v>
      </c>
      <c r="I14" s="303">
        <f>G14/B14</f>
        <v>15</v>
      </c>
      <c r="J14" s="301">
        <f>F14-G14</f>
        <v>-9</v>
      </c>
      <c r="K14" s="304">
        <f>H14-I14</f>
        <v>-9</v>
      </c>
      <c r="L14" s="240"/>
      <c r="M14" s="660" t="s">
        <v>958</v>
      </c>
      <c r="N14" s="658">
        <v>6</v>
      </c>
      <c r="O14" s="658">
        <v>3</v>
      </c>
      <c r="P14" s="658">
        <v>0</v>
      </c>
      <c r="Q14" s="658">
        <v>1</v>
      </c>
      <c r="R14" s="659">
        <v>0.66666666666666663</v>
      </c>
      <c r="S14" s="666">
        <v>2021</v>
      </c>
    </row>
    <row r="15" spans="1:19">
      <c r="A15" s="295" t="s">
        <v>514</v>
      </c>
      <c r="B15" s="296">
        <v>0</v>
      </c>
      <c r="C15" s="296">
        <v>0</v>
      </c>
      <c r="D15" s="296">
        <v>0</v>
      </c>
      <c r="E15" s="297" t="e">
        <f t="shared" si="1"/>
        <v>#DIV/0!</v>
      </c>
      <c r="F15" s="296">
        <v>0</v>
      </c>
      <c r="G15" s="296">
        <v>0</v>
      </c>
      <c r="H15" s="305" t="e">
        <f t="shared" si="0"/>
        <v>#DIV/0!</v>
      </c>
      <c r="I15" s="305" t="e">
        <f t="shared" si="8"/>
        <v>#DIV/0!</v>
      </c>
      <c r="J15" s="296">
        <f t="shared" si="9"/>
        <v>0</v>
      </c>
      <c r="K15" s="306" t="e">
        <f t="shared" si="10"/>
        <v>#DIV/0!</v>
      </c>
      <c r="L15" s="240"/>
      <c r="M15" s="300" t="s">
        <v>102</v>
      </c>
      <c r="N15" s="301">
        <v>5</v>
      </c>
      <c r="O15" s="301">
        <v>15</v>
      </c>
      <c r="P15" s="301">
        <v>1</v>
      </c>
      <c r="Q15" s="301">
        <v>2</v>
      </c>
      <c r="R15" s="302">
        <v>0.23810000000000001</v>
      </c>
      <c r="S15" s="667" t="s">
        <v>519</v>
      </c>
    </row>
    <row r="16" spans="1:19">
      <c r="A16" s="300" t="s">
        <v>517</v>
      </c>
      <c r="B16" s="301">
        <v>11</v>
      </c>
      <c r="C16" s="301">
        <v>2</v>
      </c>
      <c r="D16" s="301">
        <v>9</v>
      </c>
      <c r="E16" s="302">
        <f t="shared" si="1"/>
        <v>0.18181818181818182</v>
      </c>
      <c r="F16" s="301">
        <v>71</v>
      </c>
      <c r="G16" s="301">
        <v>129</v>
      </c>
      <c r="H16" s="303">
        <f t="shared" si="0"/>
        <v>6.4545454545454541</v>
      </c>
      <c r="I16" s="303">
        <f t="shared" si="8"/>
        <v>11.727272727272727</v>
      </c>
      <c r="J16" s="301">
        <f t="shared" si="9"/>
        <v>-58</v>
      </c>
      <c r="K16" s="304">
        <f t="shared" si="10"/>
        <v>-5.2727272727272725</v>
      </c>
      <c r="L16" s="240"/>
      <c r="M16" s="660" t="s">
        <v>76</v>
      </c>
      <c r="N16" s="658">
        <v>4</v>
      </c>
      <c r="O16" s="658">
        <v>4</v>
      </c>
      <c r="P16" s="658">
        <v>1</v>
      </c>
      <c r="Q16" s="658">
        <v>1</v>
      </c>
      <c r="R16" s="659">
        <f>N16/(N16+O16+P16)</f>
        <v>0.44444444444444442</v>
      </c>
      <c r="S16" s="666">
        <v>2022</v>
      </c>
    </row>
    <row r="17" spans="1:19">
      <c r="A17" s="295" t="s">
        <v>520</v>
      </c>
      <c r="B17" s="296">
        <v>1</v>
      </c>
      <c r="C17" s="296">
        <v>0</v>
      </c>
      <c r="D17" s="296">
        <v>1</v>
      </c>
      <c r="E17" s="297">
        <f t="shared" si="1"/>
        <v>0</v>
      </c>
      <c r="F17" s="296">
        <v>6</v>
      </c>
      <c r="G17" s="296">
        <v>17</v>
      </c>
      <c r="H17" s="298">
        <f t="shared" si="0"/>
        <v>6</v>
      </c>
      <c r="I17" s="298">
        <f t="shared" si="8"/>
        <v>17</v>
      </c>
      <c r="J17" s="296">
        <f t="shared" si="9"/>
        <v>-11</v>
      </c>
      <c r="K17" s="299">
        <f t="shared" si="10"/>
        <v>-11</v>
      </c>
      <c r="L17" s="240"/>
      <c r="M17" s="300" t="s">
        <v>521</v>
      </c>
      <c r="N17" s="301">
        <v>3</v>
      </c>
      <c r="O17" s="301">
        <v>8</v>
      </c>
      <c r="P17" s="301">
        <v>0</v>
      </c>
      <c r="Q17" s="301">
        <v>1</v>
      </c>
      <c r="R17" s="302">
        <v>0.2727</v>
      </c>
      <c r="S17" s="667">
        <v>2012</v>
      </c>
    </row>
    <row r="18" spans="1:19">
      <c r="A18" s="300" t="s">
        <v>522</v>
      </c>
      <c r="B18" s="301">
        <v>4</v>
      </c>
      <c r="C18" s="301">
        <v>0</v>
      </c>
      <c r="D18" s="301">
        <v>4</v>
      </c>
      <c r="E18" s="302">
        <f t="shared" si="1"/>
        <v>0</v>
      </c>
      <c r="F18" s="301">
        <v>13</v>
      </c>
      <c r="G18" s="301">
        <v>57</v>
      </c>
      <c r="H18" s="303">
        <f t="shared" si="0"/>
        <v>3.25</v>
      </c>
      <c r="I18" s="303">
        <f t="shared" si="8"/>
        <v>14.25</v>
      </c>
      <c r="J18" s="301">
        <f t="shared" si="9"/>
        <v>-44</v>
      </c>
      <c r="K18" s="304">
        <f t="shared" si="10"/>
        <v>-11</v>
      </c>
      <c r="L18" s="240"/>
      <c r="M18" s="660" t="s">
        <v>523</v>
      </c>
      <c r="N18" s="658">
        <v>0</v>
      </c>
      <c r="O18" s="658">
        <v>0</v>
      </c>
      <c r="P18" s="658">
        <v>0</v>
      </c>
      <c r="Q18" s="658">
        <v>1</v>
      </c>
      <c r="R18" s="659" t="s">
        <v>965</v>
      </c>
      <c r="S18" s="666" t="s">
        <v>967</v>
      </c>
    </row>
    <row r="19" spans="1:19" ht="15.75" thickBot="1">
      <c r="A19" s="295" t="s">
        <v>728</v>
      </c>
      <c r="B19" s="296">
        <v>20</v>
      </c>
      <c r="C19" s="296">
        <v>15</v>
      </c>
      <c r="D19" s="296">
        <v>5</v>
      </c>
      <c r="E19" s="297">
        <f>C19/(C19+D19)</f>
        <v>0.75</v>
      </c>
      <c r="F19" s="296">
        <v>216</v>
      </c>
      <c r="G19" s="296">
        <v>156</v>
      </c>
      <c r="H19" s="298">
        <f t="shared" si="0"/>
        <v>10.8</v>
      </c>
      <c r="I19" s="298">
        <f>G19/B19</f>
        <v>7.8</v>
      </c>
      <c r="J19" s="296">
        <f>F19-G19</f>
        <v>60</v>
      </c>
      <c r="K19" s="299">
        <f>H19-I19</f>
        <v>3.0000000000000009</v>
      </c>
      <c r="L19" s="240"/>
      <c r="M19" s="307" t="s">
        <v>114</v>
      </c>
      <c r="N19" s="308">
        <v>0</v>
      </c>
      <c r="O19" s="308">
        <v>0</v>
      </c>
      <c r="P19" s="308">
        <v>0</v>
      </c>
      <c r="Q19" s="308">
        <v>1</v>
      </c>
      <c r="R19" s="309" t="s">
        <v>965</v>
      </c>
      <c r="S19" s="668">
        <v>2023</v>
      </c>
    </row>
    <row r="20" spans="1:19">
      <c r="A20" s="300" t="s">
        <v>524</v>
      </c>
      <c r="B20" s="301">
        <v>14</v>
      </c>
      <c r="C20" s="301">
        <v>2</v>
      </c>
      <c r="D20" s="301">
        <v>12</v>
      </c>
      <c r="E20" s="302">
        <f t="shared" si="1"/>
        <v>0.14285714285714285</v>
      </c>
      <c r="F20" s="301">
        <v>67</v>
      </c>
      <c r="G20" s="301">
        <v>206</v>
      </c>
      <c r="H20" s="303">
        <f t="shared" si="0"/>
        <v>4.7857142857142856</v>
      </c>
      <c r="I20" s="303">
        <f t="shared" si="8"/>
        <v>14.714285714285714</v>
      </c>
      <c r="J20" s="301">
        <f t="shared" si="9"/>
        <v>-139</v>
      </c>
      <c r="K20" s="304">
        <f t="shared" si="10"/>
        <v>-9.928571428571427</v>
      </c>
      <c r="L20" s="240"/>
      <c r="M20" s="240"/>
      <c r="N20" s="240"/>
      <c r="O20" s="240"/>
      <c r="P20" s="240"/>
      <c r="Q20" s="240"/>
      <c r="R20" s="240"/>
      <c r="S20" s="240"/>
    </row>
    <row r="21" spans="1:19" ht="15.75" customHeight="1" thickBot="1">
      <c r="A21" s="295" t="s">
        <v>525</v>
      </c>
      <c r="B21" s="296">
        <v>1</v>
      </c>
      <c r="C21" s="296">
        <v>0</v>
      </c>
      <c r="D21" s="296">
        <v>1</v>
      </c>
      <c r="E21" s="297">
        <f t="shared" si="1"/>
        <v>0</v>
      </c>
      <c r="F21" s="296">
        <v>1</v>
      </c>
      <c r="G21" s="296">
        <v>15</v>
      </c>
      <c r="H21" s="298">
        <f t="shared" si="0"/>
        <v>1</v>
      </c>
      <c r="I21" s="298">
        <f t="shared" si="8"/>
        <v>15</v>
      </c>
      <c r="J21" s="296">
        <f t="shared" si="9"/>
        <v>-14</v>
      </c>
      <c r="K21" s="299">
        <f t="shared" si="10"/>
        <v>-14</v>
      </c>
      <c r="L21" s="240"/>
      <c r="M21" s="240"/>
      <c r="N21" s="240"/>
      <c r="O21" s="240"/>
      <c r="P21" s="240"/>
      <c r="Q21" s="240"/>
      <c r="R21" s="240"/>
      <c r="S21" s="240"/>
    </row>
    <row r="22" spans="1:19" ht="15.75" customHeight="1" thickBot="1">
      <c r="A22" s="300" t="s">
        <v>727</v>
      </c>
      <c r="B22" s="301">
        <v>3</v>
      </c>
      <c r="C22" s="301">
        <v>1</v>
      </c>
      <c r="D22" s="301">
        <v>2</v>
      </c>
      <c r="E22" s="302">
        <f>C22/(C22+D22)</f>
        <v>0.33333333333333331</v>
      </c>
      <c r="F22" s="301">
        <v>13</v>
      </c>
      <c r="G22" s="301">
        <v>28</v>
      </c>
      <c r="H22" s="303">
        <f t="shared" si="0"/>
        <v>4.333333333333333</v>
      </c>
      <c r="I22" s="303">
        <f>G22/B22</f>
        <v>9.3333333333333339</v>
      </c>
      <c r="J22" s="301">
        <f>F22-G22</f>
        <v>-15</v>
      </c>
      <c r="K22" s="304">
        <f>H22-I22</f>
        <v>-5.0000000000000009</v>
      </c>
      <c r="L22" s="240"/>
      <c r="M22" s="656" t="s">
        <v>527</v>
      </c>
      <c r="N22" s="661" t="s">
        <v>497</v>
      </c>
      <c r="O22" s="662" t="s">
        <v>498</v>
      </c>
      <c r="P22" s="240"/>
      <c r="Q22" s="240"/>
      <c r="R22" s="240"/>
    </row>
    <row r="23" spans="1:19" ht="15.75" customHeight="1">
      <c r="A23" s="295" t="s">
        <v>526</v>
      </c>
      <c r="B23" s="296">
        <v>1</v>
      </c>
      <c r="C23" s="296">
        <v>1</v>
      </c>
      <c r="D23" s="296">
        <v>0</v>
      </c>
      <c r="E23" s="297">
        <f t="shared" si="1"/>
        <v>1</v>
      </c>
      <c r="F23" s="296">
        <v>7</v>
      </c>
      <c r="G23" s="296">
        <v>6</v>
      </c>
      <c r="H23" s="298">
        <f t="shared" si="0"/>
        <v>7</v>
      </c>
      <c r="I23" s="298">
        <f t="shared" si="8"/>
        <v>6</v>
      </c>
      <c r="J23" s="296">
        <f t="shared" si="9"/>
        <v>1</v>
      </c>
      <c r="K23" s="299">
        <f t="shared" si="10"/>
        <v>1</v>
      </c>
      <c r="L23" s="240"/>
      <c r="M23" s="663" t="s">
        <v>529</v>
      </c>
      <c r="N23" s="664">
        <v>3</v>
      </c>
      <c r="O23" s="665"/>
      <c r="P23" s="240"/>
      <c r="Q23" s="240"/>
      <c r="R23" s="240"/>
    </row>
    <row r="24" spans="1:19" ht="15.75" customHeight="1">
      <c r="A24" s="300" t="s">
        <v>528</v>
      </c>
      <c r="B24" s="301">
        <v>20</v>
      </c>
      <c r="C24" s="301">
        <v>3</v>
      </c>
      <c r="D24" s="301">
        <v>17</v>
      </c>
      <c r="E24" s="302">
        <f t="shared" si="1"/>
        <v>0.15</v>
      </c>
      <c r="F24" s="301">
        <v>128</v>
      </c>
      <c r="G24" s="301">
        <v>282</v>
      </c>
      <c r="H24" s="303">
        <f t="shared" si="0"/>
        <v>6.4</v>
      </c>
      <c r="I24" s="303">
        <f t="shared" si="8"/>
        <v>14.1</v>
      </c>
      <c r="J24" s="301">
        <f t="shared" si="9"/>
        <v>-154</v>
      </c>
      <c r="K24" s="304">
        <f t="shared" si="10"/>
        <v>-7.6999999999999993</v>
      </c>
      <c r="L24" s="240"/>
      <c r="M24" s="660" t="s">
        <v>531</v>
      </c>
      <c r="N24" s="658">
        <v>1</v>
      </c>
      <c r="O24" s="666"/>
      <c r="P24" s="240"/>
      <c r="Q24" s="240"/>
      <c r="R24" s="240"/>
    </row>
    <row r="25" spans="1:19" ht="15.75" customHeight="1">
      <c r="A25" s="295" t="s">
        <v>530</v>
      </c>
      <c r="B25" s="296">
        <v>1</v>
      </c>
      <c r="C25" s="296">
        <v>1</v>
      </c>
      <c r="D25" s="296">
        <v>0</v>
      </c>
      <c r="E25" s="297">
        <f t="shared" si="1"/>
        <v>1</v>
      </c>
      <c r="F25" s="296">
        <v>11</v>
      </c>
      <c r="G25" s="296">
        <v>10</v>
      </c>
      <c r="H25" s="298">
        <f t="shared" si="0"/>
        <v>11</v>
      </c>
      <c r="I25" s="298">
        <f t="shared" si="8"/>
        <v>10</v>
      </c>
      <c r="J25" s="296">
        <f t="shared" si="9"/>
        <v>1</v>
      </c>
      <c r="K25" s="299">
        <f t="shared" si="10"/>
        <v>1</v>
      </c>
      <c r="L25" s="240"/>
      <c r="M25" s="300" t="s">
        <v>84</v>
      </c>
      <c r="N25" s="301">
        <v>1</v>
      </c>
      <c r="O25" s="667"/>
      <c r="P25" s="240"/>
      <c r="Q25" s="240"/>
      <c r="R25" s="240"/>
    </row>
    <row r="26" spans="1:19" ht="15.75" customHeight="1">
      <c r="A26" s="300" t="s">
        <v>532</v>
      </c>
      <c r="B26" s="301">
        <v>2</v>
      </c>
      <c r="C26" s="301">
        <v>0</v>
      </c>
      <c r="D26" s="301">
        <v>2</v>
      </c>
      <c r="E26" s="302">
        <f t="shared" si="1"/>
        <v>0</v>
      </c>
      <c r="F26" s="301">
        <v>12</v>
      </c>
      <c r="G26" s="301">
        <v>29</v>
      </c>
      <c r="H26" s="303">
        <f t="shared" si="0"/>
        <v>6</v>
      </c>
      <c r="I26" s="303">
        <f t="shared" si="8"/>
        <v>14.5</v>
      </c>
      <c r="J26" s="301">
        <f t="shared" si="9"/>
        <v>-17</v>
      </c>
      <c r="K26" s="304">
        <f t="shared" si="10"/>
        <v>-8.5</v>
      </c>
      <c r="L26" s="240"/>
      <c r="M26" s="660" t="s">
        <v>534</v>
      </c>
      <c r="N26" s="658">
        <v>1</v>
      </c>
      <c r="O26" s="666"/>
      <c r="P26" s="240"/>
      <c r="Q26" s="240"/>
      <c r="R26" s="240"/>
    </row>
    <row r="27" spans="1:19" ht="15.75" customHeight="1">
      <c r="A27" s="295" t="s">
        <v>535</v>
      </c>
      <c r="B27" s="296">
        <v>1</v>
      </c>
      <c r="C27" s="296">
        <v>0</v>
      </c>
      <c r="D27" s="296">
        <v>1</v>
      </c>
      <c r="E27" s="297">
        <f t="shared" si="1"/>
        <v>0</v>
      </c>
      <c r="F27" s="296">
        <v>1</v>
      </c>
      <c r="G27" s="296">
        <v>23</v>
      </c>
      <c r="H27" s="298">
        <f t="shared" si="0"/>
        <v>1</v>
      </c>
      <c r="I27" s="298">
        <f t="shared" si="8"/>
        <v>23</v>
      </c>
      <c r="J27" s="296">
        <f t="shared" si="9"/>
        <v>-22</v>
      </c>
      <c r="K27" s="299">
        <f t="shared" si="10"/>
        <v>-22</v>
      </c>
      <c r="L27" s="240"/>
      <c r="M27" s="300" t="s">
        <v>102</v>
      </c>
      <c r="N27" s="301">
        <v>4</v>
      </c>
      <c r="O27" s="667" t="s">
        <v>320</v>
      </c>
      <c r="P27" s="240"/>
      <c r="Q27" s="240"/>
      <c r="R27" s="240"/>
    </row>
    <row r="28" spans="1:19" ht="15.75" customHeight="1">
      <c r="A28" s="300" t="s">
        <v>536</v>
      </c>
      <c r="B28" s="301">
        <v>1</v>
      </c>
      <c r="C28" s="301">
        <v>0</v>
      </c>
      <c r="D28" s="301">
        <v>1</v>
      </c>
      <c r="E28" s="302">
        <f t="shared" si="1"/>
        <v>0</v>
      </c>
      <c r="F28" s="301">
        <v>3</v>
      </c>
      <c r="G28" s="301">
        <v>15</v>
      </c>
      <c r="H28" s="303">
        <f t="shared" si="0"/>
        <v>3</v>
      </c>
      <c r="I28" s="303">
        <f t="shared" si="8"/>
        <v>15</v>
      </c>
      <c r="J28" s="301">
        <f t="shared" si="9"/>
        <v>-12</v>
      </c>
      <c r="K28" s="304">
        <f t="shared" si="10"/>
        <v>-12</v>
      </c>
      <c r="L28" s="240"/>
      <c r="M28" s="660" t="s">
        <v>537</v>
      </c>
      <c r="N28" s="658">
        <v>1</v>
      </c>
      <c r="O28" s="666">
        <v>2014</v>
      </c>
      <c r="P28" s="240"/>
      <c r="Q28" s="240"/>
      <c r="R28" s="240"/>
    </row>
    <row r="29" spans="1:19" ht="15.75" customHeight="1">
      <c r="A29" s="295" t="s">
        <v>538</v>
      </c>
      <c r="B29" s="296">
        <v>2</v>
      </c>
      <c r="C29" s="296">
        <v>0</v>
      </c>
      <c r="D29" s="296">
        <v>2</v>
      </c>
      <c r="E29" s="297">
        <f t="shared" si="1"/>
        <v>0</v>
      </c>
      <c r="F29" s="296">
        <v>11</v>
      </c>
      <c r="G29" s="296">
        <v>24</v>
      </c>
      <c r="H29" s="298">
        <f t="shared" si="0"/>
        <v>5.5</v>
      </c>
      <c r="I29" s="298">
        <f t="shared" si="8"/>
        <v>12</v>
      </c>
      <c r="J29" s="296">
        <f t="shared" si="9"/>
        <v>-13</v>
      </c>
      <c r="K29" s="299">
        <f t="shared" si="10"/>
        <v>-6.5</v>
      </c>
      <c r="L29" s="240"/>
      <c r="M29" s="300" t="s">
        <v>85</v>
      </c>
      <c r="N29" s="301">
        <v>5</v>
      </c>
      <c r="O29" s="667" t="s">
        <v>539</v>
      </c>
      <c r="P29" s="240"/>
      <c r="Q29" s="240"/>
      <c r="R29" s="240"/>
    </row>
    <row r="30" spans="1:19" ht="15.75" customHeight="1">
      <c r="A30" s="300" t="s">
        <v>540</v>
      </c>
      <c r="B30" s="301">
        <v>4</v>
      </c>
      <c r="C30" s="301">
        <v>1</v>
      </c>
      <c r="D30" s="301">
        <v>3</v>
      </c>
      <c r="E30" s="302">
        <f t="shared" si="1"/>
        <v>0.25</v>
      </c>
      <c r="F30" s="301">
        <v>14</v>
      </c>
      <c r="G30" s="301">
        <v>46</v>
      </c>
      <c r="H30" s="303">
        <f t="shared" si="0"/>
        <v>3.5</v>
      </c>
      <c r="I30" s="303">
        <f t="shared" si="8"/>
        <v>11.5</v>
      </c>
      <c r="J30" s="301">
        <f t="shared" si="9"/>
        <v>-32</v>
      </c>
      <c r="K30" s="304">
        <f t="shared" si="10"/>
        <v>-8</v>
      </c>
      <c r="L30" s="240"/>
      <c r="M30" s="660" t="s">
        <v>541</v>
      </c>
      <c r="N30" s="658">
        <v>1</v>
      </c>
      <c r="O30" s="666">
        <v>2019</v>
      </c>
      <c r="P30" s="240"/>
      <c r="Q30" s="240"/>
      <c r="R30" s="240"/>
    </row>
    <row r="31" spans="1:19" ht="15.75" customHeight="1">
      <c r="A31" s="295" t="s">
        <v>544</v>
      </c>
      <c r="B31" s="296">
        <v>11</v>
      </c>
      <c r="C31" s="296">
        <v>1</v>
      </c>
      <c r="D31" s="296">
        <v>10</v>
      </c>
      <c r="E31" s="297">
        <f t="shared" si="1"/>
        <v>9.0909090909090912E-2</v>
      </c>
      <c r="F31" s="296">
        <v>61</v>
      </c>
      <c r="G31" s="296">
        <v>130</v>
      </c>
      <c r="H31" s="298">
        <f t="shared" si="0"/>
        <v>5.5454545454545459</v>
      </c>
      <c r="I31" s="298">
        <f t="shared" si="8"/>
        <v>11.818181818181818</v>
      </c>
      <c r="J31" s="296">
        <f t="shared" si="9"/>
        <v>-69</v>
      </c>
      <c r="K31" s="299">
        <f t="shared" si="10"/>
        <v>-6.2727272727272725</v>
      </c>
      <c r="L31" s="240"/>
      <c r="M31" s="300" t="s">
        <v>543</v>
      </c>
      <c r="N31" s="301">
        <v>1</v>
      </c>
      <c r="O31" s="667">
        <v>2019</v>
      </c>
      <c r="P31" s="240"/>
      <c r="Q31" s="240"/>
      <c r="R31" s="240"/>
    </row>
    <row r="32" spans="1:19" ht="15.75" customHeight="1">
      <c r="A32" s="300" t="s">
        <v>545</v>
      </c>
      <c r="B32" s="301">
        <v>4</v>
      </c>
      <c r="C32" s="301">
        <v>1</v>
      </c>
      <c r="D32" s="301">
        <v>3</v>
      </c>
      <c r="E32" s="302">
        <f t="shared" si="1"/>
        <v>0.25</v>
      </c>
      <c r="F32" s="301">
        <v>29</v>
      </c>
      <c r="G32" s="301">
        <v>45</v>
      </c>
      <c r="H32" s="303">
        <f t="shared" si="0"/>
        <v>7.25</v>
      </c>
      <c r="I32" s="303">
        <f t="shared" si="8"/>
        <v>11.25</v>
      </c>
      <c r="J32" s="301">
        <f t="shared" si="9"/>
        <v>-16</v>
      </c>
      <c r="K32" s="304">
        <f t="shared" si="10"/>
        <v>-4</v>
      </c>
      <c r="L32" s="240"/>
      <c r="M32" s="660" t="s">
        <v>45</v>
      </c>
      <c r="N32" s="658">
        <v>1</v>
      </c>
      <c r="O32" s="666">
        <v>2019</v>
      </c>
      <c r="P32" s="240"/>
      <c r="Q32" s="240"/>
      <c r="R32" s="240"/>
    </row>
    <row r="33" spans="1:18" ht="15.75" customHeight="1">
      <c r="A33" s="295" t="s">
        <v>546</v>
      </c>
      <c r="B33" s="296">
        <v>22</v>
      </c>
      <c r="C33" s="296">
        <v>19</v>
      </c>
      <c r="D33" s="296">
        <v>3</v>
      </c>
      <c r="E33" s="297">
        <f t="shared" si="1"/>
        <v>0.86363636363636365</v>
      </c>
      <c r="F33" s="296">
        <v>281</v>
      </c>
      <c r="G33" s="296">
        <v>122</v>
      </c>
      <c r="H33" s="298">
        <f t="shared" si="0"/>
        <v>12.772727272727273</v>
      </c>
      <c r="I33" s="298">
        <f t="shared" si="8"/>
        <v>5.5454545454545459</v>
      </c>
      <c r="J33" s="296">
        <f t="shared" si="9"/>
        <v>159</v>
      </c>
      <c r="K33" s="299">
        <f t="shared" si="10"/>
        <v>7.2272727272727275</v>
      </c>
      <c r="L33" s="240"/>
      <c r="M33" s="300" t="s">
        <v>523</v>
      </c>
      <c r="N33" s="301">
        <v>1</v>
      </c>
      <c r="O33" s="667">
        <v>2020</v>
      </c>
      <c r="P33" s="240"/>
      <c r="Q33" s="240"/>
      <c r="R33" s="240"/>
    </row>
    <row r="34" spans="1:18" ht="15.75" customHeight="1">
      <c r="A34" s="300" t="s">
        <v>547</v>
      </c>
      <c r="B34" s="301">
        <v>19</v>
      </c>
      <c r="C34" s="301">
        <v>4</v>
      </c>
      <c r="D34" s="301">
        <v>15</v>
      </c>
      <c r="E34" s="302">
        <f t="shared" si="1"/>
        <v>0.21052631578947367</v>
      </c>
      <c r="F34" s="301">
        <v>160</v>
      </c>
      <c r="G34" s="301">
        <v>220</v>
      </c>
      <c r="H34" s="303">
        <f t="shared" si="0"/>
        <v>8.4210526315789469</v>
      </c>
      <c r="I34" s="303">
        <f t="shared" si="8"/>
        <v>11.578947368421053</v>
      </c>
      <c r="J34" s="301">
        <f t="shared" si="9"/>
        <v>-60</v>
      </c>
      <c r="K34" s="304">
        <f t="shared" si="10"/>
        <v>-3.1578947368421062</v>
      </c>
      <c r="L34" s="240"/>
      <c r="M34" s="660" t="s">
        <v>958</v>
      </c>
      <c r="N34" s="658">
        <v>1</v>
      </c>
      <c r="O34" s="666">
        <v>2021</v>
      </c>
      <c r="P34" s="240"/>
      <c r="Q34" s="240"/>
      <c r="R34" s="240"/>
    </row>
    <row r="35" spans="1:18" ht="15.75" customHeight="1">
      <c r="A35" s="295" t="s">
        <v>560</v>
      </c>
      <c r="B35" s="296">
        <v>1</v>
      </c>
      <c r="C35" s="296">
        <v>0</v>
      </c>
      <c r="D35" s="296">
        <v>1</v>
      </c>
      <c r="E35" s="297">
        <f t="shared" si="1"/>
        <v>0</v>
      </c>
      <c r="F35" s="296">
        <v>5</v>
      </c>
      <c r="G35" s="296">
        <v>17</v>
      </c>
      <c r="H35" s="298">
        <f t="shared" si="0"/>
        <v>5</v>
      </c>
      <c r="I35" s="298">
        <f t="shared" si="8"/>
        <v>17</v>
      </c>
      <c r="J35" s="296">
        <f t="shared" si="9"/>
        <v>-12</v>
      </c>
      <c r="K35" s="299">
        <f t="shared" si="10"/>
        <v>-12</v>
      </c>
      <c r="L35" s="240"/>
      <c r="M35" s="300" t="s">
        <v>961</v>
      </c>
      <c r="N35" s="301">
        <v>1</v>
      </c>
      <c r="O35" s="667">
        <v>2021</v>
      </c>
      <c r="P35" s="240"/>
      <c r="Q35" s="240"/>
      <c r="R35" s="240"/>
    </row>
    <row r="36" spans="1:18" ht="15.75" customHeight="1">
      <c r="A36" s="300" t="s">
        <v>548</v>
      </c>
      <c r="B36" s="301">
        <v>3</v>
      </c>
      <c r="C36" s="301">
        <v>0</v>
      </c>
      <c r="D36" s="301">
        <v>3</v>
      </c>
      <c r="E36" s="302">
        <f t="shared" si="1"/>
        <v>0</v>
      </c>
      <c r="F36" s="301">
        <v>2</v>
      </c>
      <c r="G36" s="301">
        <v>43</v>
      </c>
      <c r="H36" s="303">
        <f t="shared" si="0"/>
        <v>0.66666666666666663</v>
      </c>
      <c r="I36" s="303">
        <f t="shared" si="8"/>
        <v>14.333333333333334</v>
      </c>
      <c r="J36" s="301">
        <f t="shared" si="9"/>
        <v>-41</v>
      </c>
      <c r="K36" s="304">
        <f t="shared" si="10"/>
        <v>-13.666666666666668</v>
      </c>
      <c r="L36" s="240"/>
      <c r="M36" s="660" t="s">
        <v>966</v>
      </c>
      <c r="N36" s="658">
        <v>3</v>
      </c>
      <c r="O36" s="666" t="s">
        <v>959</v>
      </c>
      <c r="P36" s="240"/>
      <c r="Q36" s="240"/>
      <c r="R36" s="240"/>
    </row>
    <row r="37" spans="1:18" ht="15.75" customHeight="1">
      <c r="A37" s="295" t="s">
        <v>730</v>
      </c>
      <c r="B37" s="296">
        <v>2</v>
      </c>
      <c r="C37" s="296">
        <v>0</v>
      </c>
      <c r="D37" s="296">
        <v>2</v>
      </c>
      <c r="E37" s="297">
        <f t="shared" si="1"/>
        <v>0</v>
      </c>
      <c r="F37" s="296">
        <v>8</v>
      </c>
      <c r="G37" s="296">
        <v>36</v>
      </c>
      <c r="H37" s="298">
        <f t="shared" si="0"/>
        <v>4</v>
      </c>
      <c r="I37" s="298">
        <f t="shared" ref="I37" si="11">G37/B37</f>
        <v>18</v>
      </c>
      <c r="J37" s="296">
        <f t="shared" ref="J37" si="12">F37-G37</f>
        <v>-28</v>
      </c>
      <c r="K37" s="299">
        <f t="shared" ref="K37" si="13">H37-I37</f>
        <v>-14</v>
      </c>
      <c r="L37" s="240"/>
      <c r="M37" s="300" t="s">
        <v>960</v>
      </c>
      <c r="N37" s="301">
        <v>3</v>
      </c>
      <c r="O37" s="667" t="s">
        <v>959</v>
      </c>
      <c r="P37" s="240"/>
      <c r="Q37" s="240"/>
      <c r="R37" s="240"/>
    </row>
    <row r="38" spans="1:18" ht="15.75" customHeight="1" thickBot="1">
      <c r="A38" s="307" t="s">
        <v>549</v>
      </c>
      <c r="B38" s="308">
        <v>16</v>
      </c>
      <c r="C38" s="308">
        <v>0</v>
      </c>
      <c r="D38" s="308">
        <v>16</v>
      </c>
      <c r="E38" s="309">
        <f t="shared" si="1"/>
        <v>0</v>
      </c>
      <c r="F38" s="308">
        <v>47</v>
      </c>
      <c r="G38" s="308">
        <v>218</v>
      </c>
      <c r="H38" s="310">
        <f t="shared" si="0"/>
        <v>2.9375</v>
      </c>
      <c r="I38" s="310">
        <f t="shared" si="8"/>
        <v>13.625</v>
      </c>
      <c r="J38" s="308">
        <f t="shared" si="9"/>
        <v>-171</v>
      </c>
      <c r="K38" s="311">
        <f t="shared" si="10"/>
        <v>-10.6875</v>
      </c>
      <c r="L38" s="240"/>
      <c r="M38" s="660" t="s">
        <v>76</v>
      </c>
      <c r="N38" s="658">
        <v>1</v>
      </c>
      <c r="O38" s="666">
        <v>2022</v>
      </c>
      <c r="P38" s="240"/>
      <c r="Q38" s="240"/>
      <c r="R38" s="240"/>
    </row>
    <row r="39" spans="1:18" ht="15.75" customHeight="1" thickBot="1">
      <c r="A39" s="312" t="s">
        <v>550</v>
      </c>
      <c r="B39" s="313">
        <f>SUM(B2:B38)</f>
        <v>244</v>
      </c>
      <c r="C39" s="313">
        <f>SUM(C2:C38)</f>
        <v>66</v>
      </c>
      <c r="D39" s="313">
        <f>SUM(D2:D38)</f>
        <v>178</v>
      </c>
      <c r="E39" s="314">
        <f t="shared" si="1"/>
        <v>0.27049180327868855</v>
      </c>
      <c r="F39" s="313">
        <f>SUM(F2:F38)</f>
        <v>1633</v>
      </c>
      <c r="G39" s="313">
        <f>SUM(G2:G38)</f>
        <v>2891</v>
      </c>
      <c r="H39" s="315">
        <f t="shared" si="0"/>
        <v>6.692622950819672</v>
      </c>
      <c r="I39" s="315">
        <f t="shared" si="8"/>
        <v>11.848360655737705</v>
      </c>
      <c r="J39" s="316">
        <f t="shared" si="9"/>
        <v>-1258</v>
      </c>
      <c r="K39" s="317">
        <f t="shared" si="10"/>
        <v>-5.1557377049180335</v>
      </c>
      <c r="L39" s="240"/>
      <c r="M39" s="300" t="s">
        <v>104</v>
      </c>
      <c r="N39" s="301">
        <v>1</v>
      </c>
      <c r="O39" s="667">
        <v>2022</v>
      </c>
      <c r="P39" s="240"/>
      <c r="Q39" s="240"/>
      <c r="R39" s="240"/>
    </row>
    <row r="40" spans="1:18" ht="15.75" customHeight="1">
      <c r="A40" s="240"/>
      <c r="B40" s="240"/>
      <c r="C40" s="240"/>
      <c r="D40" s="240"/>
      <c r="E40" s="240"/>
      <c r="F40" s="240"/>
      <c r="G40" s="240"/>
      <c r="H40" s="240"/>
      <c r="I40" s="240"/>
      <c r="J40" s="240"/>
      <c r="K40" s="240"/>
      <c r="L40" s="240"/>
      <c r="M40" s="660" t="s">
        <v>962</v>
      </c>
      <c r="N40" s="658">
        <v>1</v>
      </c>
      <c r="O40" s="666">
        <v>2022</v>
      </c>
      <c r="P40" s="240"/>
      <c r="Q40" s="240"/>
      <c r="R40" s="240"/>
    </row>
    <row r="41" spans="1:18" ht="15.75" customHeight="1">
      <c r="A41" s="240"/>
      <c r="B41" s="240"/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300" t="s">
        <v>114</v>
      </c>
      <c r="N41" s="301">
        <v>1</v>
      </c>
      <c r="O41" s="667">
        <v>2023</v>
      </c>
      <c r="P41" s="240"/>
      <c r="Q41" s="240"/>
      <c r="R41" s="240"/>
    </row>
    <row r="42" spans="1:18" ht="15.75" customHeight="1" thickBot="1">
      <c r="A42" s="240"/>
      <c r="B42" s="240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669" t="s">
        <v>92</v>
      </c>
      <c r="N42" s="670">
        <v>1</v>
      </c>
      <c r="O42" s="671">
        <v>2023</v>
      </c>
      <c r="P42" s="240"/>
      <c r="Q42" s="240"/>
      <c r="R42" s="240"/>
    </row>
    <row r="43" spans="1:18" ht="15.75" customHeight="1">
      <c r="A43" s="240"/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</row>
    <row r="44" spans="1:18" ht="15.75" customHeight="1">
      <c r="A44" s="240"/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</row>
    <row r="45" spans="1:18" ht="15.75" customHeight="1">
      <c r="A45" s="240"/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</row>
    <row r="46" spans="1:18" ht="15.75" customHeight="1">
      <c r="A46" s="240"/>
      <c r="B46" s="240"/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</row>
    <row r="47" spans="1:18" ht="15.75" customHeight="1">
      <c r="A47" s="240"/>
      <c r="B47" s="240"/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</row>
    <row r="48" spans="1:18" ht="15.75" customHeight="1">
      <c r="A48" s="240"/>
      <c r="B48" s="240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</row>
    <row r="49" spans="1:18" ht="15.75" customHeight="1">
      <c r="A49" s="240"/>
      <c r="B49" s="240"/>
      <c r="C49" s="240"/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</row>
    <row r="50" spans="1:18" ht="15.75" customHeight="1">
      <c r="A50" s="240"/>
      <c r="B50" s="240"/>
      <c r="C50" s="240"/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</row>
    <row r="51" spans="1:18" ht="15.75" customHeight="1">
      <c r="A51" s="240"/>
      <c r="B51" s="240"/>
      <c r="C51" s="240"/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</row>
    <row r="52" spans="1:18" ht="15.75" customHeight="1">
      <c r="A52" s="240"/>
      <c r="B52" s="240"/>
      <c r="C52" s="240"/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</row>
    <row r="53" spans="1:18" ht="15.75" customHeight="1">
      <c r="A53" s="240"/>
      <c r="B53" s="240"/>
      <c r="C53" s="240"/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</row>
    <row r="54" spans="1:18" ht="15.75" customHeight="1">
      <c r="A54" s="240"/>
      <c r="B54" s="240"/>
      <c r="C54" s="240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</row>
    <row r="55" spans="1:18" ht="15.75" customHeight="1">
      <c r="A55" s="240"/>
      <c r="B55" s="240"/>
      <c r="C55" s="240"/>
      <c r="D55" s="240"/>
      <c r="E55" s="240"/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</row>
    <row r="56" spans="1:18" ht="15.75" customHeight="1">
      <c r="A56" s="240"/>
      <c r="B56" s="240"/>
      <c r="C56" s="240"/>
      <c r="D56" s="240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</row>
    <row r="57" spans="1:18" ht="15.75" customHeight="1">
      <c r="A57" s="240"/>
      <c r="B57" s="240"/>
      <c r="C57" s="240"/>
      <c r="D57" s="240"/>
      <c r="E57" s="240"/>
      <c r="F57" s="240"/>
      <c r="G57" s="240"/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</row>
    <row r="58" spans="1:18" ht="15.75" customHeight="1">
      <c r="A58" s="240"/>
      <c r="B58" s="240"/>
      <c r="C58" s="240"/>
      <c r="D58" s="240"/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</row>
    <row r="59" spans="1:18" ht="15.75" customHeight="1">
      <c r="A59" s="240"/>
      <c r="B59" s="240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</row>
    <row r="60" spans="1:18" ht="15.75" customHeight="1">
      <c r="A60" s="240"/>
      <c r="B60" s="240"/>
      <c r="C60" s="240"/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</row>
    <row r="61" spans="1:18" ht="15.75" customHeight="1">
      <c r="A61" s="240"/>
      <c r="B61" s="240"/>
      <c r="C61" s="240"/>
      <c r="D61" s="240"/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</row>
    <row r="62" spans="1:18" ht="15.75" customHeight="1">
      <c r="A62" s="240"/>
      <c r="B62" s="240"/>
      <c r="C62" s="240"/>
      <c r="D62" s="240"/>
      <c r="E62" s="240"/>
      <c r="F62" s="240"/>
      <c r="G62" s="240"/>
      <c r="H62" s="240"/>
      <c r="I62" s="240"/>
      <c r="J62" s="240"/>
      <c r="K62" s="240"/>
      <c r="L62" s="240"/>
      <c r="M62" s="240"/>
      <c r="N62" s="240"/>
      <c r="O62" s="240"/>
      <c r="P62" s="240"/>
      <c r="Q62" s="240"/>
      <c r="R62" s="240"/>
    </row>
    <row r="63" spans="1:18" ht="15.75" customHeight="1">
      <c r="A63" s="240"/>
      <c r="B63" s="240"/>
      <c r="C63" s="240"/>
      <c r="D63" s="240"/>
      <c r="E63" s="240"/>
      <c r="F63" s="240"/>
      <c r="G63" s="240"/>
      <c r="H63" s="240"/>
      <c r="I63" s="240"/>
      <c r="J63" s="240"/>
      <c r="K63" s="240"/>
      <c r="L63" s="240"/>
      <c r="M63" s="240"/>
      <c r="N63" s="240"/>
      <c r="O63" s="240"/>
      <c r="P63" s="240"/>
      <c r="Q63" s="240"/>
      <c r="R63" s="240"/>
    </row>
    <row r="64" spans="1:18" ht="15.75" customHeight="1">
      <c r="A64" s="240"/>
      <c r="B64" s="240"/>
      <c r="C64" s="240"/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240"/>
      <c r="R64" s="240"/>
    </row>
    <row r="65" spans="1:18" ht="15.75" customHeight="1">
      <c r="A65" s="240"/>
      <c r="B65" s="240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ht="15.75" customHeight="1">
      <c r="A66" s="240"/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</row>
    <row r="67" spans="1:18" ht="15.75" customHeight="1">
      <c r="A67" s="240"/>
      <c r="B67" s="240"/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</row>
    <row r="68" spans="1:18" ht="15.75" customHeight="1">
      <c r="A68" s="240"/>
      <c r="B68" s="240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</row>
    <row r="69" spans="1:18" ht="15.75" customHeight="1">
      <c r="A69" s="240"/>
      <c r="B69" s="240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0"/>
      <c r="P69" s="240"/>
      <c r="Q69" s="240"/>
      <c r="R69" s="240"/>
    </row>
    <row r="70" spans="1:18" ht="15.75" customHeight="1">
      <c r="A70" s="240"/>
      <c r="B70" s="240"/>
      <c r="C70" s="240"/>
      <c r="D70" s="240"/>
      <c r="E70" s="240"/>
      <c r="F70" s="240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0"/>
      <c r="R70" s="240"/>
    </row>
    <row r="71" spans="1:18" ht="15.75" customHeight="1">
      <c r="A71" s="240"/>
      <c r="B71" s="240"/>
      <c r="C71" s="240"/>
      <c r="D71" s="240"/>
      <c r="E71" s="240"/>
      <c r="F71" s="240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</row>
    <row r="72" spans="1:18" ht="15.75" customHeight="1">
      <c r="A72" s="240"/>
      <c r="B72" s="240"/>
      <c r="C72" s="240"/>
      <c r="D72" s="240"/>
      <c r="E72" s="240"/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</row>
    <row r="73" spans="1:18" ht="15.75" customHeight="1">
      <c r="A73" s="240"/>
      <c r="B73" s="240"/>
      <c r="C73" s="240"/>
      <c r="D73" s="240"/>
      <c r="E73" s="240"/>
      <c r="F73" s="240"/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</row>
    <row r="74" spans="1:18" ht="15.75" customHeight="1">
      <c r="A74" s="240"/>
      <c r="B74" s="240"/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</row>
    <row r="75" spans="1:18" ht="15.75" customHeight="1">
      <c r="A75" s="240"/>
      <c r="B75" s="240"/>
      <c r="C75" s="240"/>
      <c r="D75" s="240"/>
      <c r="E75" s="240"/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</row>
    <row r="76" spans="1:18" ht="15.75" customHeight="1">
      <c r="A76" s="240"/>
      <c r="B76" s="240"/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</row>
    <row r="77" spans="1:18" ht="15.75" customHeight="1">
      <c r="A77" s="240"/>
      <c r="B77" s="240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0"/>
    </row>
    <row r="78" spans="1:18" ht="15.75" customHeight="1">
      <c r="A78" s="240"/>
      <c r="B78" s="240"/>
      <c r="C78" s="240"/>
      <c r="D78" s="240"/>
      <c r="E78" s="240"/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</row>
    <row r="79" spans="1:18" ht="15.75" customHeight="1">
      <c r="A79" s="240"/>
      <c r="B79" s="240"/>
      <c r="C79" s="240"/>
      <c r="D79" s="240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</row>
    <row r="80" spans="1:18" ht="15.75" customHeight="1">
      <c r="A80" s="240"/>
      <c r="B80" s="240"/>
      <c r="C80" s="240"/>
      <c r="D80" s="240"/>
      <c r="E80" s="240"/>
      <c r="F80" s="24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</row>
    <row r="81" spans="1:18" ht="15.75" customHeight="1">
      <c r="A81" s="240"/>
      <c r="B81" s="240"/>
      <c r="C81" s="240"/>
      <c r="D81" s="240"/>
      <c r="E81" s="240"/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</row>
    <row r="82" spans="1:18" ht="15.75" customHeight="1">
      <c r="A82" s="240"/>
      <c r="B82" s="240"/>
      <c r="C82" s="240"/>
      <c r="D82" s="240"/>
      <c r="E82" s="240"/>
      <c r="F82" s="240"/>
      <c r="G82" s="240"/>
      <c r="H82" s="240"/>
      <c r="I82" s="240"/>
      <c r="J82" s="240"/>
      <c r="K82" s="240"/>
      <c r="L82" s="240"/>
      <c r="M82" s="240"/>
      <c r="N82" s="240"/>
      <c r="O82" s="240"/>
      <c r="P82" s="240"/>
      <c r="Q82" s="240"/>
      <c r="R82" s="240"/>
    </row>
    <row r="83" spans="1:18" ht="15.75" customHeight="1">
      <c r="A83" s="240"/>
      <c r="B83" s="240"/>
      <c r="C83" s="240"/>
      <c r="D83" s="240"/>
      <c r="E83" s="240"/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</row>
    <row r="84" spans="1:18" ht="15.75" customHeight="1">
      <c r="A84" s="240"/>
      <c r="B84" s="240"/>
      <c r="C84" s="240"/>
      <c r="D84" s="240"/>
      <c r="E84" s="240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</row>
    <row r="85" spans="1:18" ht="15.75" customHeight="1">
      <c r="A85" s="240"/>
      <c r="B85" s="240"/>
      <c r="C85" s="240"/>
      <c r="D85" s="240"/>
      <c r="E85" s="240"/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0"/>
    </row>
    <row r="86" spans="1:18" ht="15.75" customHeight="1">
      <c r="A86" s="240"/>
      <c r="B86" s="240"/>
      <c r="C86" s="240"/>
      <c r="D86" s="240"/>
      <c r="E86" s="240"/>
      <c r="F86" s="240"/>
      <c r="G86" s="240"/>
      <c r="H86" s="240"/>
      <c r="I86" s="240"/>
      <c r="J86" s="240"/>
      <c r="K86" s="240"/>
      <c r="L86" s="240"/>
      <c r="M86" s="240"/>
      <c r="N86" s="240"/>
      <c r="O86" s="240"/>
      <c r="P86" s="240"/>
      <c r="Q86" s="240"/>
      <c r="R86" s="240"/>
    </row>
    <row r="87" spans="1:18" ht="15.75" customHeight="1">
      <c r="A87" s="240"/>
      <c r="B87" s="240"/>
      <c r="C87" s="240"/>
      <c r="D87" s="240"/>
      <c r="E87" s="240"/>
      <c r="F87" s="240"/>
      <c r="G87" s="240"/>
      <c r="H87" s="240"/>
      <c r="I87" s="240"/>
      <c r="J87" s="240"/>
      <c r="K87" s="240"/>
      <c r="L87" s="240"/>
      <c r="M87" s="240"/>
      <c r="N87" s="240"/>
      <c r="O87" s="240"/>
      <c r="P87" s="240"/>
      <c r="Q87" s="240"/>
      <c r="R87" s="240"/>
    </row>
    <row r="88" spans="1:18" ht="15.75" customHeight="1">
      <c r="A88" s="240"/>
      <c r="B88" s="240"/>
      <c r="C88" s="240"/>
      <c r="D88" s="240"/>
      <c r="E88" s="240"/>
      <c r="F88" s="240"/>
      <c r="G88" s="240"/>
      <c r="H88" s="240"/>
      <c r="I88" s="240"/>
      <c r="J88" s="240"/>
      <c r="K88" s="240"/>
      <c r="L88" s="240"/>
      <c r="M88" s="240"/>
      <c r="N88" s="240"/>
      <c r="O88" s="240"/>
      <c r="P88" s="240"/>
      <c r="Q88" s="240"/>
      <c r="R88" s="240"/>
    </row>
    <row r="89" spans="1:18" ht="15.75" customHeight="1">
      <c r="A89" s="240"/>
      <c r="B89" s="240"/>
      <c r="C89" s="240"/>
      <c r="D89" s="240"/>
      <c r="E89" s="240"/>
      <c r="F89" s="240"/>
      <c r="G89" s="240"/>
      <c r="H89" s="240"/>
      <c r="I89" s="240"/>
      <c r="J89" s="240"/>
      <c r="K89" s="240"/>
      <c r="L89" s="240"/>
      <c r="M89" s="240"/>
      <c r="N89" s="240"/>
      <c r="O89" s="240"/>
      <c r="P89" s="240"/>
      <c r="Q89" s="240"/>
      <c r="R89" s="240"/>
    </row>
    <row r="90" spans="1:18" ht="15.75" customHeight="1">
      <c r="A90" s="240"/>
      <c r="B90" s="240"/>
      <c r="C90" s="240"/>
      <c r="D90" s="240"/>
      <c r="E90" s="240"/>
      <c r="F90" s="240"/>
      <c r="G90" s="240"/>
      <c r="H90" s="240"/>
      <c r="I90" s="240"/>
      <c r="J90" s="240"/>
      <c r="K90" s="240"/>
      <c r="L90" s="240"/>
      <c r="M90" s="240"/>
      <c r="N90" s="240"/>
      <c r="O90" s="240"/>
      <c r="P90" s="240"/>
      <c r="Q90" s="240"/>
      <c r="R90" s="240"/>
    </row>
    <row r="91" spans="1:18" ht="15.75" customHeight="1">
      <c r="A91" s="240"/>
      <c r="B91" s="240"/>
      <c r="C91" s="240"/>
      <c r="D91" s="240"/>
      <c r="E91" s="240"/>
      <c r="F91" s="240"/>
      <c r="G91" s="240"/>
      <c r="H91" s="240"/>
      <c r="I91" s="240"/>
      <c r="J91" s="240"/>
      <c r="K91" s="240"/>
      <c r="L91" s="240"/>
      <c r="M91" s="240"/>
      <c r="N91" s="240"/>
      <c r="O91" s="240"/>
      <c r="P91" s="240"/>
      <c r="Q91" s="240"/>
      <c r="R91" s="240"/>
    </row>
    <row r="92" spans="1:18" ht="15.75" customHeight="1">
      <c r="A92" s="240"/>
      <c r="B92" s="240"/>
      <c r="C92" s="240"/>
      <c r="D92" s="240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</row>
    <row r="93" spans="1:18" ht="15.75" customHeight="1">
      <c r="A93" s="240"/>
      <c r="B93" s="240"/>
      <c r="C93" s="240"/>
      <c r="D93" s="240"/>
      <c r="E93" s="240"/>
      <c r="F93" s="240"/>
      <c r="G93" s="240"/>
      <c r="H93" s="240"/>
      <c r="I93" s="240"/>
      <c r="J93" s="240"/>
      <c r="K93" s="240"/>
      <c r="L93" s="240"/>
      <c r="M93" s="240"/>
      <c r="N93" s="240"/>
      <c r="O93" s="240"/>
      <c r="P93" s="240"/>
      <c r="Q93" s="240"/>
      <c r="R93" s="240"/>
    </row>
    <row r="94" spans="1:18" ht="15.75" customHeight="1">
      <c r="A94" s="240"/>
      <c r="B94" s="240"/>
      <c r="C94" s="240"/>
      <c r="D94" s="240"/>
      <c r="E94" s="240"/>
      <c r="F94" s="240"/>
      <c r="G94" s="240"/>
      <c r="H94" s="240"/>
      <c r="I94" s="240"/>
      <c r="J94" s="240"/>
      <c r="K94" s="240"/>
      <c r="L94" s="240"/>
      <c r="M94" s="240"/>
      <c r="N94" s="240"/>
      <c r="O94" s="240"/>
      <c r="P94" s="240"/>
      <c r="Q94" s="240"/>
      <c r="R94" s="240"/>
    </row>
    <row r="95" spans="1:18" ht="15.75" customHeight="1"/>
    <row r="96" spans="1:18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ageMargins left="0.7" right="0.7" top="0.75" bottom="0.75" header="0" footer="0"/>
  <pageSetup orientation="landscape" r:id="rId1"/>
  <ignoredErrors>
    <ignoredError sqref="E3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A4DA3-9292-4130-9DA3-E9D6C7F3019E}">
  <sheetPr>
    <outlinePr summaryBelow="0" summaryRight="0"/>
  </sheetPr>
  <dimension ref="A1:R1002"/>
  <sheetViews>
    <sheetView workbookViewId="0">
      <selection activeCell="G36" sqref="G36"/>
    </sheetView>
  </sheetViews>
  <sheetFormatPr defaultColWidth="14.42578125" defaultRowHeight="15" customHeight="1"/>
  <cols>
    <col min="1" max="2" width="14.42578125" customWidth="1"/>
    <col min="3" max="3" width="20.85546875" customWidth="1"/>
    <col min="4" max="6" width="14.42578125" customWidth="1"/>
    <col min="11" max="11" width="6.5703125" customWidth="1"/>
    <col min="12" max="12" width="8" customWidth="1"/>
    <col min="14" max="14" width="7.5703125" customWidth="1"/>
    <col min="15" max="15" width="20.42578125" customWidth="1"/>
    <col min="16" max="16" width="5.5703125" customWidth="1"/>
  </cols>
  <sheetData>
    <row r="1" spans="1:18" ht="15" customHeight="1">
      <c r="A1" s="8" t="s">
        <v>551</v>
      </c>
      <c r="B1" s="49" t="s">
        <v>552</v>
      </c>
      <c r="C1" s="50" t="s">
        <v>553</v>
      </c>
      <c r="D1" s="51" t="s">
        <v>554</v>
      </c>
      <c r="E1" s="50" t="s">
        <v>7</v>
      </c>
      <c r="F1" s="50" t="s">
        <v>2</v>
      </c>
      <c r="G1" s="51" t="s">
        <v>555</v>
      </c>
      <c r="H1" s="50" t="s">
        <v>6</v>
      </c>
      <c r="I1" s="50" t="s">
        <v>280</v>
      </c>
      <c r="J1" s="50" t="s">
        <v>556</v>
      </c>
      <c r="L1" s="478" t="s">
        <v>557</v>
      </c>
      <c r="M1" s="479"/>
      <c r="N1" s="479"/>
      <c r="O1" s="479"/>
      <c r="P1" s="422"/>
    </row>
    <row r="2" spans="1:18" ht="15" customHeight="1">
      <c r="A2" s="54" t="s">
        <v>558</v>
      </c>
      <c r="B2" s="54">
        <v>1</v>
      </c>
      <c r="C2" s="55" t="s">
        <v>805</v>
      </c>
      <c r="D2" s="56">
        <v>19</v>
      </c>
      <c r="E2" s="56">
        <v>29</v>
      </c>
      <c r="F2" s="56">
        <v>10</v>
      </c>
      <c r="G2" s="57">
        <f>F2/E2</f>
        <v>0.34482758620689657</v>
      </c>
      <c r="H2" s="56">
        <v>4</v>
      </c>
      <c r="I2" s="56">
        <f>F2+H2</f>
        <v>14</v>
      </c>
      <c r="J2" s="56">
        <v>9</v>
      </c>
      <c r="L2" s="58">
        <v>44638</v>
      </c>
      <c r="M2" s="46" t="s">
        <v>559</v>
      </c>
      <c r="N2" s="59">
        <v>12</v>
      </c>
      <c r="O2" s="328" t="s">
        <v>546</v>
      </c>
      <c r="P2" s="59">
        <v>6</v>
      </c>
    </row>
    <row r="3" spans="1:18" ht="15" customHeight="1">
      <c r="A3" s="26" t="s">
        <v>563</v>
      </c>
      <c r="B3" s="11">
        <v>2</v>
      </c>
      <c r="C3" s="6" t="s">
        <v>130</v>
      </c>
      <c r="D3" s="38">
        <v>1</v>
      </c>
      <c r="E3" s="38">
        <v>20</v>
      </c>
      <c r="F3" s="38">
        <v>1</v>
      </c>
      <c r="G3" s="60">
        <f t="shared" ref="G3:G26" si="0">F3/E3</f>
        <v>0.05</v>
      </c>
      <c r="H3" s="38">
        <v>0</v>
      </c>
      <c r="I3" s="38">
        <f t="shared" ref="I3:I29" si="1">F3+H3</f>
        <v>1</v>
      </c>
      <c r="J3" s="38">
        <v>0</v>
      </c>
      <c r="L3" s="368">
        <v>44645</v>
      </c>
      <c r="M3" s="369" t="s">
        <v>524</v>
      </c>
      <c r="N3" s="370">
        <v>7</v>
      </c>
      <c r="O3" s="369" t="s">
        <v>559</v>
      </c>
      <c r="P3" s="370">
        <v>6</v>
      </c>
    </row>
    <row r="4" spans="1:18" ht="15" customHeight="1">
      <c r="A4" s="54" t="s">
        <v>558</v>
      </c>
      <c r="B4" s="64">
        <v>3</v>
      </c>
      <c r="C4" s="65" t="s">
        <v>129</v>
      </c>
      <c r="D4" s="34">
        <v>36</v>
      </c>
      <c r="E4" s="34">
        <v>47</v>
      </c>
      <c r="F4" s="34">
        <v>6</v>
      </c>
      <c r="G4" s="66">
        <f t="shared" si="0"/>
        <v>0.1276595744680851</v>
      </c>
      <c r="H4" s="34">
        <v>6</v>
      </c>
      <c r="I4" s="34">
        <f t="shared" si="1"/>
        <v>12</v>
      </c>
      <c r="J4" s="34">
        <v>8</v>
      </c>
      <c r="L4" s="329">
        <v>44646</v>
      </c>
      <c r="M4" s="330" t="s">
        <v>559</v>
      </c>
      <c r="N4" s="331">
        <v>11</v>
      </c>
      <c r="O4" s="330" t="s">
        <v>825</v>
      </c>
      <c r="P4" s="331">
        <v>12</v>
      </c>
      <c r="Q4" s="53"/>
      <c r="R4" s="53"/>
    </row>
    <row r="5" spans="1:18" ht="15" customHeight="1">
      <c r="A5" s="26" t="s">
        <v>569</v>
      </c>
      <c r="B5" s="11">
        <v>4</v>
      </c>
      <c r="C5" s="6" t="s">
        <v>112</v>
      </c>
      <c r="D5" s="38">
        <v>3</v>
      </c>
      <c r="E5" s="38">
        <v>0</v>
      </c>
      <c r="F5" s="38">
        <v>0</v>
      </c>
      <c r="G5" s="60">
        <v>0</v>
      </c>
      <c r="H5" s="38">
        <v>0</v>
      </c>
      <c r="I5" s="38">
        <f t="shared" si="1"/>
        <v>0</v>
      </c>
      <c r="J5" s="38">
        <v>1</v>
      </c>
      <c r="L5" s="371">
        <v>44646</v>
      </c>
      <c r="M5" s="372" t="s">
        <v>559</v>
      </c>
      <c r="N5" s="373">
        <v>11</v>
      </c>
      <c r="O5" s="372" t="s">
        <v>823</v>
      </c>
      <c r="P5" s="373">
        <v>3</v>
      </c>
      <c r="Q5" s="53"/>
      <c r="R5" s="53"/>
    </row>
    <row r="6" spans="1:18" ht="15" customHeight="1">
      <c r="A6" s="54" t="s">
        <v>579</v>
      </c>
      <c r="B6" s="64">
        <v>5</v>
      </c>
      <c r="C6" s="65" t="s">
        <v>806</v>
      </c>
      <c r="D6" s="34">
        <v>0</v>
      </c>
      <c r="E6" s="34">
        <v>2</v>
      </c>
      <c r="F6" s="34">
        <v>0</v>
      </c>
      <c r="G6" s="66">
        <f t="shared" si="0"/>
        <v>0</v>
      </c>
      <c r="H6" s="34">
        <v>0</v>
      </c>
      <c r="I6" s="34">
        <f t="shared" si="1"/>
        <v>0</v>
      </c>
      <c r="J6" s="34">
        <v>0</v>
      </c>
      <c r="L6" s="329">
        <v>44648</v>
      </c>
      <c r="M6" s="330" t="s">
        <v>559</v>
      </c>
      <c r="N6" s="331">
        <v>6</v>
      </c>
      <c r="O6" s="330" t="s">
        <v>824</v>
      </c>
      <c r="P6" s="331">
        <v>12</v>
      </c>
      <c r="Q6" s="53"/>
      <c r="R6" s="53"/>
    </row>
    <row r="7" spans="1:18" ht="15" customHeight="1">
      <c r="A7" s="26" t="s">
        <v>569</v>
      </c>
      <c r="B7" s="11">
        <v>6</v>
      </c>
      <c r="C7" s="6" t="s">
        <v>562</v>
      </c>
      <c r="D7" s="38">
        <v>9</v>
      </c>
      <c r="E7" s="38">
        <v>5</v>
      </c>
      <c r="F7" s="38">
        <v>0</v>
      </c>
      <c r="G7" s="60">
        <f t="shared" si="0"/>
        <v>0</v>
      </c>
      <c r="H7" s="38">
        <v>0</v>
      </c>
      <c r="I7" s="38">
        <f t="shared" si="1"/>
        <v>0</v>
      </c>
      <c r="J7" s="38">
        <v>7</v>
      </c>
      <c r="L7" s="368">
        <v>44662</v>
      </c>
      <c r="M7" s="369" t="s">
        <v>517</v>
      </c>
      <c r="N7" s="370">
        <v>11</v>
      </c>
      <c r="O7" s="369" t="s">
        <v>559</v>
      </c>
      <c r="P7" s="370">
        <v>3</v>
      </c>
      <c r="Q7" s="53"/>
      <c r="R7" s="53"/>
    </row>
    <row r="8" spans="1:18" ht="15" customHeight="1">
      <c r="A8" s="54" t="s">
        <v>565</v>
      </c>
      <c r="B8" s="64">
        <v>7</v>
      </c>
      <c r="C8" s="65" t="s">
        <v>566</v>
      </c>
      <c r="D8" s="34">
        <v>12</v>
      </c>
      <c r="E8" s="34">
        <v>12</v>
      </c>
      <c r="F8" s="34">
        <v>3</v>
      </c>
      <c r="G8" s="66">
        <f t="shared" si="0"/>
        <v>0.25</v>
      </c>
      <c r="H8" s="34">
        <v>0</v>
      </c>
      <c r="I8" s="34">
        <f t="shared" si="1"/>
        <v>3</v>
      </c>
      <c r="J8" s="34">
        <v>2</v>
      </c>
      <c r="L8" s="58">
        <v>44664</v>
      </c>
      <c r="M8" s="328" t="s">
        <v>559</v>
      </c>
      <c r="N8" s="59">
        <v>11</v>
      </c>
      <c r="O8" s="328" t="s">
        <v>564</v>
      </c>
      <c r="P8" s="59">
        <v>4</v>
      </c>
    </row>
    <row r="9" spans="1:18" ht="15" customHeight="1">
      <c r="A9" s="26" t="s">
        <v>569</v>
      </c>
      <c r="B9" s="11">
        <v>8</v>
      </c>
      <c r="C9" s="6" t="s">
        <v>807</v>
      </c>
      <c r="D9" s="38">
        <v>34</v>
      </c>
      <c r="E9" s="38">
        <v>0</v>
      </c>
      <c r="F9" s="38">
        <v>0</v>
      </c>
      <c r="G9" s="60">
        <v>0</v>
      </c>
      <c r="H9" s="38">
        <v>0</v>
      </c>
      <c r="I9" s="38">
        <f t="shared" si="1"/>
        <v>0</v>
      </c>
      <c r="J9" s="38">
        <v>11</v>
      </c>
      <c r="L9" s="374">
        <v>44670</v>
      </c>
      <c r="M9" s="375" t="s">
        <v>559</v>
      </c>
      <c r="N9" s="376">
        <v>9</v>
      </c>
      <c r="O9" s="375" t="s">
        <v>502</v>
      </c>
      <c r="P9" s="376">
        <v>8</v>
      </c>
      <c r="Q9" s="53"/>
      <c r="R9" s="53"/>
    </row>
    <row r="10" spans="1:18" ht="15" customHeight="1">
      <c r="A10" s="54" t="s">
        <v>558</v>
      </c>
      <c r="B10" s="64">
        <v>9</v>
      </c>
      <c r="C10" s="65" t="s">
        <v>808</v>
      </c>
      <c r="D10" s="34">
        <v>5</v>
      </c>
      <c r="E10" s="34">
        <v>2</v>
      </c>
      <c r="F10" s="34">
        <v>0</v>
      </c>
      <c r="G10" s="66">
        <f t="shared" si="0"/>
        <v>0</v>
      </c>
      <c r="H10" s="34">
        <v>1</v>
      </c>
      <c r="I10" s="34">
        <f t="shared" si="1"/>
        <v>1</v>
      </c>
      <c r="J10" s="34">
        <v>0</v>
      </c>
      <c r="L10" s="58">
        <v>44672</v>
      </c>
      <c r="M10" s="328" t="s">
        <v>494</v>
      </c>
      <c r="N10" s="59">
        <v>1</v>
      </c>
      <c r="O10" s="328" t="s">
        <v>559</v>
      </c>
      <c r="P10" s="59">
        <v>17</v>
      </c>
      <c r="Q10" s="53"/>
      <c r="R10" s="53"/>
    </row>
    <row r="11" spans="1:18" ht="15" customHeight="1">
      <c r="A11" s="26" t="s">
        <v>558</v>
      </c>
      <c r="B11" s="11">
        <v>10</v>
      </c>
      <c r="C11" s="6" t="s">
        <v>809</v>
      </c>
      <c r="D11" s="38">
        <v>12</v>
      </c>
      <c r="E11" s="38">
        <v>57</v>
      </c>
      <c r="F11" s="38">
        <v>12</v>
      </c>
      <c r="G11" s="60">
        <f t="shared" si="0"/>
        <v>0.21052631578947367</v>
      </c>
      <c r="H11" s="38">
        <v>3</v>
      </c>
      <c r="I11" s="38">
        <f t="shared" si="1"/>
        <v>15</v>
      </c>
      <c r="J11" s="38">
        <v>1</v>
      </c>
      <c r="L11" s="368">
        <v>44676</v>
      </c>
      <c r="M11" s="369" t="s">
        <v>507</v>
      </c>
      <c r="N11" s="370">
        <v>15</v>
      </c>
      <c r="O11" s="369" t="s">
        <v>559</v>
      </c>
      <c r="P11" s="370">
        <v>6</v>
      </c>
      <c r="Q11" s="53"/>
      <c r="R11" s="53"/>
    </row>
    <row r="12" spans="1:18" ht="15" customHeight="1">
      <c r="A12" s="54" t="s">
        <v>810</v>
      </c>
      <c r="B12" s="64">
        <v>11</v>
      </c>
      <c r="C12" s="65" t="s">
        <v>811</v>
      </c>
      <c r="D12" s="34">
        <v>3</v>
      </c>
      <c r="E12" s="34">
        <v>0</v>
      </c>
      <c r="F12" s="34">
        <v>0</v>
      </c>
      <c r="G12" s="66">
        <v>0</v>
      </c>
      <c r="H12" s="34">
        <v>0</v>
      </c>
      <c r="I12" s="34">
        <f t="shared" si="1"/>
        <v>0</v>
      </c>
      <c r="J12" s="34">
        <v>2</v>
      </c>
      <c r="L12" s="329">
        <v>44679</v>
      </c>
      <c r="M12" s="330" t="s">
        <v>559</v>
      </c>
      <c r="N12" s="331">
        <v>9</v>
      </c>
      <c r="O12" s="330" t="s">
        <v>544</v>
      </c>
      <c r="P12" s="331">
        <v>10</v>
      </c>
      <c r="Q12" s="72"/>
    </row>
    <row r="13" spans="1:18" ht="15" customHeight="1">
      <c r="A13" s="26" t="s">
        <v>558</v>
      </c>
      <c r="B13" s="11">
        <v>12</v>
      </c>
      <c r="C13" s="6" t="s">
        <v>812</v>
      </c>
      <c r="D13" s="38">
        <v>8</v>
      </c>
      <c r="E13" s="38">
        <v>3</v>
      </c>
      <c r="F13" s="38">
        <v>0</v>
      </c>
      <c r="G13" s="60">
        <f t="shared" si="0"/>
        <v>0</v>
      </c>
      <c r="H13" s="38">
        <v>0</v>
      </c>
      <c r="I13" s="38">
        <f t="shared" si="1"/>
        <v>0</v>
      </c>
      <c r="J13" s="38">
        <v>4</v>
      </c>
      <c r="L13" s="371">
        <v>44684</v>
      </c>
      <c r="M13" s="375" t="s">
        <v>528</v>
      </c>
      <c r="N13" s="373">
        <v>6</v>
      </c>
      <c r="O13" s="375" t="s">
        <v>559</v>
      </c>
      <c r="P13" s="373">
        <v>18</v>
      </c>
    </row>
    <row r="14" spans="1:18" ht="15" customHeight="1">
      <c r="A14" s="54" t="s">
        <v>565</v>
      </c>
      <c r="B14" s="64">
        <v>13</v>
      </c>
      <c r="C14" s="65" t="s">
        <v>813</v>
      </c>
      <c r="D14" s="34">
        <v>12</v>
      </c>
      <c r="E14" s="34">
        <v>14</v>
      </c>
      <c r="F14" s="34">
        <v>3</v>
      </c>
      <c r="G14" s="66">
        <f t="shared" si="0"/>
        <v>0.21428571428571427</v>
      </c>
      <c r="H14" s="34">
        <v>0</v>
      </c>
      <c r="I14" s="34">
        <f t="shared" si="1"/>
        <v>3</v>
      </c>
      <c r="J14" s="34">
        <v>9</v>
      </c>
      <c r="L14" s="329">
        <v>44687</v>
      </c>
      <c r="M14" s="330" t="s">
        <v>559</v>
      </c>
      <c r="N14" s="331">
        <v>7</v>
      </c>
      <c r="O14" s="330" t="s">
        <v>502</v>
      </c>
      <c r="P14" s="331">
        <v>11</v>
      </c>
      <c r="Q14" s="330" t="s">
        <v>620</v>
      </c>
      <c r="R14" s="53"/>
    </row>
    <row r="15" spans="1:18" ht="15" customHeight="1">
      <c r="A15" s="26" t="s">
        <v>569</v>
      </c>
      <c r="B15" s="11">
        <v>15</v>
      </c>
      <c r="C15" s="6" t="s">
        <v>814</v>
      </c>
      <c r="D15" s="38">
        <v>2</v>
      </c>
      <c r="E15" s="38">
        <v>0</v>
      </c>
      <c r="F15" s="38">
        <v>0</v>
      </c>
      <c r="G15" s="60">
        <v>0</v>
      </c>
      <c r="H15" s="38">
        <v>0</v>
      </c>
      <c r="I15" s="38">
        <f t="shared" si="1"/>
        <v>0</v>
      </c>
      <c r="J15" s="38">
        <v>0</v>
      </c>
      <c r="L15" s="377">
        <v>44690</v>
      </c>
      <c r="M15" s="369" t="s">
        <v>559</v>
      </c>
      <c r="N15" s="378">
        <v>3</v>
      </c>
      <c r="O15" s="369" t="s">
        <v>826</v>
      </c>
      <c r="P15" s="378">
        <v>18</v>
      </c>
      <c r="Q15" s="53" t="s">
        <v>568</v>
      </c>
      <c r="R15" s="53"/>
    </row>
    <row r="16" spans="1:18" ht="15" customHeight="1">
      <c r="A16" s="54" t="s">
        <v>563</v>
      </c>
      <c r="B16" s="64">
        <v>16</v>
      </c>
      <c r="C16" s="65" t="s">
        <v>51</v>
      </c>
      <c r="D16" s="34">
        <v>24</v>
      </c>
      <c r="E16" s="34">
        <v>174</v>
      </c>
      <c r="F16" s="34">
        <v>70</v>
      </c>
      <c r="G16" s="66">
        <f t="shared" si="0"/>
        <v>0.40229885057471265</v>
      </c>
      <c r="H16" s="34">
        <v>34</v>
      </c>
      <c r="I16" s="34">
        <f t="shared" si="1"/>
        <v>104</v>
      </c>
      <c r="J16" s="34">
        <v>6</v>
      </c>
      <c r="L16" s="67"/>
      <c r="N16" s="68"/>
      <c r="P16" s="68"/>
      <c r="Q16" s="72"/>
    </row>
    <row r="17" spans="1:15" ht="15" customHeight="1">
      <c r="A17" s="26" t="s">
        <v>563</v>
      </c>
      <c r="B17" s="11">
        <v>17</v>
      </c>
      <c r="C17" s="6" t="s">
        <v>815</v>
      </c>
      <c r="D17" s="38">
        <v>12</v>
      </c>
      <c r="E17" s="38">
        <v>23</v>
      </c>
      <c r="F17" s="38">
        <v>5</v>
      </c>
      <c r="G17" s="60">
        <f t="shared" si="0"/>
        <v>0.21739130434782608</v>
      </c>
      <c r="H17" s="38">
        <v>3</v>
      </c>
      <c r="I17" s="38">
        <f t="shared" si="1"/>
        <v>8</v>
      </c>
      <c r="J17" s="38">
        <v>3</v>
      </c>
      <c r="L17" s="67"/>
      <c r="N17" s="68"/>
    </row>
    <row r="18" spans="1:15" ht="15" customHeight="1">
      <c r="A18" s="4" t="s">
        <v>558</v>
      </c>
      <c r="B18" s="10">
        <v>18</v>
      </c>
      <c r="C18" s="7" t="s">
        <v>816</v>
      </c>
      <c r="D18" s="34">
        <v>6</v>
      </c>
      <c r="E18" s="34">
        <v>6</v>
      </c>
      <c r="F18" s="34">
        <v>2</v>
      </c>
      <c r="G18" s="66">
        <f t="shared" si="0"/>
        <v>0.33333333333333331</v>
      </c>
      <c r="H18" s="34">
        <v>0</v>
      </c>
      <c r="I18" s="34">
        <f t="shared" si="1"/>
        <v>2</v>
      </c>
      <c r="J18" s="34">
        <v>1</v>
      </c>
      <c r="L18" s="417" t="s">
        <v>573</v>
      </c>
      <c r="M18" s="401"/>
      <c r="N18" s="73">
        <v>129</v>
      </c>
      <c r="O18" s="46"/>
    </row>
    <row r="19" spans="1:15" ht="15" customHeight="1">
      <c r="A19" s="26" t="s">
        <v>569</v>
      </c>
      <c r="B19" s="11">
        <v>20</v>
      </c>
      <c r="C19" s="6" t="s">
        <v>610</v>
      </c>
      <c r="D19" s="38">
        <v>6</v>
      </c>
      <c r="E19" s="38">
        <v>0</v>
      </c>
      <c r="F19" s="38">
        <v>0</v>
      </c>
      <c r="G19" s="60">
        <v>0</v>
      </c>
      <c r="H19" s="38">
        <v>0</v>
      </c>
      <c r="I19" s="38">
        <f t="shared" si="1"/>
        <v>0</v>
      </c>
      <c r="J19" s="38">
        <v>3</v>
      </c>
      <c r="L19" s="423" t="s">
        <v>575</v>
      </c>
      <c r="M19" s="401"/>
      <c r="N19" s="74">
        <v>124</v>
      </c>
    </row>
    <row r="20" spans="1:15" ht="15" customHeight="1">
      <c r="A20" s="4" t="s">
        <v>579</v>
      </c>
      <c r="B20" s="10">
        <v>21</v>
      </c>
      <c r="C20" s="7" t="s">
        <v>817</v>
      </c>
      <c r="D20" s="34">
        <v>0</v>
      </c>
      <c r="E20" s="34">
        <v>0</v>
      </c>
      <c r="F20" s="34">
        <v>0</v>
      </c>
      <c r="G20" s="66">
        <v>0</v>
      </c>
      <c r="H20" s="34">
        <v>0</v>
      </c>
      <c r="I20" s="34">
        <f t="shared" si="1"/>
        <v>0</v>
      </c>
      <c r="J20" s="34">
        <v>0</v>
      </c>
      <c r="L20" s="417" t="s">
        <v>3</v>
      </c>
      <c r="M20" s="401"/>
      <c r="N20" s="332">
        <f>N18/14</f>
        <v>9.2142857142857135</v>
      </c>
    </row>
    <row r="21" spans="1:15" ht="15" customHeight="1">
      <c r="A21" s="26" t="s">
        <v>569</v>
      </c>
      <c r="B21" s="11">
        <v>22</v>
      </c>
      <c r="C21" s="6" t="s">
        <v>131</v>
      </c>
      <c r="D21" s="38">
        <v>27</v>
      </c>
      <c r="E21" s="38">
        <v>1</v>
      </c>
      <c r="F21" s="38">
        <v>0</v>
      </c>
      <c r="G21" s="60">
        <f t="shared" si="0"/>
        <v>0</v>
      </c>
      <c r="H21" s="38">
        <v>2</v>
      </c>
      <c r="I21" s="38">
        <f t="shared" si="1"/>
        <v>2</v>
      </c>
      <c r="J21" s="38">
        <v>11</v>
      </c>
      <c r="L21" s="423" t="s">
        <v>578</v>
      </c>
      <c r="M21" s="401"/>
      <c r="N21" s="333">
        <f>N19/14</f>
        <v>8.8571428571428577</v>
      </c>
    </row>
    <row r="22" spans="1:15" ht="15" customHeight="1">
      <c r="A22" s="4" t="s">
        <v>565</v>
      </c>
      <c r="B22" s="10">
        <v>23</v>
      </c>
      <c r="C22" s="7" t="s">
        <v>818</v>
      </c>
      <c r="D22" s="34">
        <v>5</v>
      </c>
      <c r="E22" s="34">
        <v>0</v>
      </c>
      <c r="F22" s="34">
        <v>0</v>
      </c>
      <c r="G22" s="66">
        <v>0</v>
      </c>
      <c r="H22" s="34">
        <v>0</v>
      </c>
      <c r="I22" s="34">
        <f t="shared" si="1"/>
        <v>0</v>
      </c>
      <c r="J22" s="34">
        <v>0</v>
      </c>
    </row>
    <row r="23" spans="1:15" ht="15" customHeight="1">
      <c r="A23" s="26" t="s">
        <v>43</v>
      </c>
      <c r="B23" s="11">
        <v>24</v>
      </c>
      <c r="C23" s="6" t="s">
        <v>819</v>
      </c>
      <c r="D23" s="38">
        <v>26</v>
      </c>
      <c r="E23" s="38">
        <v>0</v>
      </c>
      <c r="F23" s="38">
        <v>0</v>
      </c>
      <c r="G23" s="60">
        <v>0</v>
      </c>
      <c r="H23" s="38">
        <v>0</v>
      </c>
      <c r="I23" s="38">
        <f t="shared" si="1"/>
        <v>0</v>
      </c>
      <c r="J23" s="38">
        <v>19</v>
      </c>
      <c r="L23" t="s">
        <v>582</v>
      </c>
      <c r="M23" t="s">
        <v>85</v>
      </c>
    </row>
    <row r="24" spans="1:15" ht="15.75" customHeight="1">
      <c r="A24" s="4" t="s">
        <v>558</v>
      </c>
      <c r="B24" s="4">
        <v>25</v>
      </c>
      <c r="C24" s="4" t="s">
        <v>585</v>
      </c>
      <c r="D24" s="34">
        <v>17</v>
      </c>
      <c r="E24" s="34">
        <v>16</v>
      </c>
      <c r="F24" s="34">
        <v>4</v>
      </c>
      <c r="G24" s="66">
        <f t="shared" si="0"/>
        <v>0.25</v>
      </c>
      <c r="H24" s="34">
        <v>3</v>
      </c>
      <c r="I24" s="34">
        <f t="shared" si="1"/>
        <v>7</v>
      </c>
      <c r="J24" s="34">
        <v>5</v>
      </c>
    </row>
    <row r="25" spans="1:15" ht="15.75" customHeight="1">
      <c r="A25" s="26" t="s">
        <v>563</v>
      </c>
      <c r="B25" s="26">
        <v>26</v>
      </c>
      <c r="C25" s="26" t="s">
        <v>110</v>
      </c>
      <c r="D25" s="38">
        <v>3</v>
      </c>
      <c r="E25" s="38">
        <v>8</v>
      </c>
      <c r="F25" s="38">
        <v>4</v>
      </c>
      <c r="G25" s="60">
        <f t="shared" si="0"/>
        <v>0.5</v>
      </c>
      <c r="H25" s="38">
        <v>1</v>
      </c>
      <c r="I25" s="38">
        <f t="shared" si="1"/>
        <v>5</v>
      </c>
      <c r="J25" s="38">
        <v>0</v>
      </c>
    </row>
    <row r="26" spans="1:15" ht="15.75" customHeight="1">
      <c r="A26" s="4" t="s">
        <v>558</v>
      </c>
      <c r="B26" s="4">
        <v>28</v>
      </c>
      <c r="C26" s="4" t="s">
        <v>586</v>
      </c>
      <c r="D26" s="34">
        <v>11</v>
      </c>
      <c r="E26" s="34">
        <v>22</v>
      </c>
      <c r="F26" s="34">
        <v>6</v>
      </c>
      <c r="G26" s="66">
        <f t="shared" si="0"/>
        <v>0.27272727272727271</v>
      </c>
      <c r="H26" s="34">
        <v>2</v>
      </c>
      <c r="I26" s="34">
        <f t="shared" si="1"/>
        <v>8</v>
      </c>
      <c r="J26" s="34">
        <v>7</v>
      </c>
    </row>
    <row r="27" spans="1:15" ht="15.75" customHeight="1">
      <c r="A27" s="26" t="s">
        <v>579</v>
      </c>
      <c r="B27" s="26">
        <v>33</v>
      </c>
      <c r="C27" s="323" t="s">
        <v>822</v>
      </c>
      <c r="D27" s="75">
        <v>0</v>
      </c>
      <c r="E27" s="75">
        <v>0</v>
      </c>
      <c r="F27" s="75">
        <v>0</v>
      </c>
      <c r="G27" s="76">
        <v>0</v>
      </c>
      <c r="H27" s="75">
        <v>0</v>
      </c>
      <c r="I27" s="75">
        <f t="shared" si="1"/>
        <v>0</v>
      </c>
      <c r="J27" s="75">
        <v>0</v>
      </c>
    </row>
    <row r="28" spans="1:15" ht="15.75" customHeight="1">
      <c r="A28" s="4" t="s">
        <v>569</v>
      </c>
      <c r="B28" s="4">
        <v>35</v>
      </c>
      <c r="C28" s="4" t="s">
        <v>820</v>
      </c>
      <c r="D28" s="34">
        <v>10</v>
      </c>
      <c r="E28" s="34">
        <v>0</v>
      </c>
      <c r="F28" s="34">
        <v>0</v>
      </c>
      <c r="G28" s="66">
        <v>0</v>
      </c>
      <c r="H28" s="34">
        <v>0</v>
      </c>
      <c r="I28" s="34">
        <f t="shared" si="1"/>
        <v>0</v>
      </c>
      <c r="J28" s="34">
        <v>1</v>
      </c>
    </row>
    <row r="29" spans="1:15" ht="15.75" customHeight="1">
      <c r="A29" s="26" t="s">
        <v>569</v>
      </c>
      <c r="B29" s="26">
        <v>4</v>
      </c>
      <c r="C29" s="26" t="s">
        <v>821</v>
      </c>
      <c r="D29" s="75">
        <v>10</v>
      </c>
      <c r="E29" s="75">
        <v>0</v>
      </c>
      <c r="F29" s="75">
        <v>0</v>
      </c>
      <c r="G29" s="76">
        <v>0</v>
      </c>
      <c r="H29" s="75">
        <v>0</v>
      </c>
      <c r="I29" s="75">
        <f t="shared" si="1"/>
        <v>0</v>
      </c>
      <c r="J29" s="75">
        <v>3</v>
      </c>
    </row>
    <row r="30" spans="1:15" ht="15.75" customHeight="1">
      <c r="A30" s="26"/>
      <c r="B30" s="26"/>
      <c r="C30" s="216" t="s">
        <v>588</v>
      </c>
      <c r="D30" s="321">
        <f>SUM(D2:D29)</f>
        <v>313</v>
      </c>
      <c r="E30" s="321">
        <f>SUM(E2:E29)</f>
        <v>441</v>
      </c>
      <c r="F30" s="321">
        <f>SUM(F2:F29)</f>
        <v>126</v>
      </c>
      <c r="G30" s="322">
        <f>F30/E30</f>
        <v>0.2857142857142857</v>
      </c>
      <c r="H30" s="321">
        <f>SUM(H2:H29)</f>
        <v>59</v>
      </c>
      <c r="I30" s="321">
        <f>SUM(I2:I29)</f>
        <v>185</v>
      </c>
      <c r="J30" s="321">
        <f>SUM(J2:J29)</f>
        <v>113</v>
      </c>
    </row>
    <row r="31" spans="1:15" ht="15.75" customHeight="1"/>
    <row r="32" spans="1:15" ht="15.75" customHeight="1"/>
    <row r="33" spans="1:9" ht="15.75" customHeight="1">
      <c r="A33" s="77" t="s">
        <v>589</v>
      </c>
      <c r="B33" s="26" t="s">
        <v>589</v>
      </c>
      <c r="C33" s="78" t="s">
        <v>590</v>
      </c>
      <c r="D33" s="78" t="s">
        <v>591</v>
      </c>
      <c r="F33" s="77" t="s">
        <v>592</v>
      </c>
      <c r="G33" s="223" t="s">
        <v>593</v>
      </c>
      <c r="H33" s="78" t="s">
        <v>594</v>
      </c>
      <c r="I33" s="78" t="s">
        <v>591</v>
      </c>
    </row>
    <row r="34" spans="1:9" ht="15.75" customHeight="1">
      <c r="A34" s="325" t="s">
        <v>595</v>
      </c>
      <c r="B34" s="78">
        <v>77</v>
      </c>
      <c r="C34" s="79">
        <v>47</v>
      </c>
      <c r="D34" s="80">
        <f>C34/B34</f>
        <v>0.61038961038961037</v>
      </c>
      <c r="F34" s="81" t="s">
        <v>806</v>
      </c>
      <c r="G34" s="79">
        <v>202</v>
      </c>
      <c r="H34" s="79">
        <v>116</v>
      </c>
      <c r="I34" s="80">
        <f t="shared" ref="I34:I37" si="2">H34/G34</f>
        <v>0.57425742574257421</v>
      </c>
    </row>
    <row r="35" spans="1:9" ht="15.75" customHeight="1">
      <c r="A35" s="326" t="s">
        <v>596</v>
      </c>
      <c r="B35" s="7">
        <v>70</v>
      </c>
      <c r="C35" s="7">
        <v>30</v>
      </c>
      <c r="D35" s="82">
        <f t="shared" ref="D35:D37" si="3">C35/B35</f>
        <v>0.42857142857142855</v>
      </c>
      <c r="F35" s="83" t="s">
        <v>817</v>
      </c>
      <c r="G35" s="7">
        <v>88</v>
      </c>
      <c r="H35" s="7">
        <v>47</v>
      </c>
      <c r="I35" s="82">
        <f t="shared" si="2"/>
        <v>0.53409090909090906</v>
      </c>
    </row>
    <row r="36" spans="1:9" ht="15.75" customHeight="1">
      <c r="A36" s="324" t="s">
        <v>813</v>
      </c>
      <c r="B36" s="79">
        <v>112</v>
      </c>
      <c r="C36" s="79">
        <v>30</v>
      </c>
      <c r="D36" s="80">
        <f t="shared" si="3"/>
        <v>0.26785714285714285</v>
      </c>
      <c r="F36" s="81" t="s">
        <v>610</v>
      </c>
      <c r="G36" s="79">
        <v>0</v>
      </c>
      <c r="H36" s="79">
        <v>0</v>
      </c>
      <c r="I36" s="80">
        <v>0</v>
      </c>
    </row>
    <row r="37" spans="1:9" ht="15.75" customHeight="1">
      <c r="A37" s="326" t="s">
        <v>51</v>
      </c>
      <c r="B37" s="7">
        <v>27</v>
      </c>
      <c r="C37" s="7">
        <v>17</v>
      </c>
      <c r="D37" s="82">
        <f t="shared" si="3"/>
        <v>0.62962962962962965</v>
      </c>
      <c r="F37" s="327" t="s">
        <v>822</v>
      </c>
      <c r="G37" s="7">
        <v>6</v>
      </c>
      <c r="H37" s="7">
        <v>5</v>
      </c>
      <c r="I37" s="82">
        <f t="shared" si="2"/>
        <v>0.83333333333333337</v>
      </c>
    </row>
    <row r="38" spans="1:9" ht="15.75" customHeight="1">
      <c r="A38" s="3"/>
      <c r="B38" s="3"/>
      <c r="C38" s="3"/>
      <c r="D38" s="3"/>
      <c r="E38" s="3"/>
    </row>
    <row r="39" spans="1:9" ht="15.75" customHeight="1">
      <c r="A39" s="77"/>
      <c r="B39" s="26" t="s">
        <v>598</v>
      </c>
      <c r="C39" s="78" t="s">
        <v>7</v>
      </c>
      <c r="D39" s="78" t="s">
        <v>2</v>
      </c>
      <c r="E39" s="78" t="s">
        <v>555</v>
      </c>
    </row>
    <row r="40" spans="1:9" ht="15.75" customHeight="1">
      <c r="A40" s="84" t="s">
        <v>599</v>
      </c>
      <c r="B40" s="10">
        <v>39</v>
      </c>
      <c r="C40" s="7"/>
      <c r="D40" s="7">
        <v>10</v>
      </c>
      <c r="E40" s="82">
        <v>0.26</v>
      </c>
    </row>
    <row r="41" spans="1:9" ht="15.75" customHeight="1">
      <c r="A41" s="85" t="s">
        <v>600</v>
      </c>
      <c r="B41" s="86">
        <v>53</v>
      </c>
      <c r="C41" s="79"/>
      <c r="D41" s="79">
        <v>15</v>
      </c>
      <c r="E41" s="80">
        <v>0.28000000000000003</v>
      </c>
    </row>
    <row r="42" spans="1:9" ht="15.75" customHeight="1"/>
    <row r="43" spans="1:9" ht="15.75" customHeight="1"/>
    <row r="44" spans="1:9" ht="15.75" customHeight="1"/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5">
    <mergeCell ref="L21:M21"/>
    <mergeCell ref="L1:P1"/>
    <mergeCell ref="L18:M18"/>
    <mergeCell ref="L19:M19"/>
    <mergeCell ref="L20:M20"/>
  </mergeCells>
  <pageMargins left="0.7" right="0.7" top="0.75" bottom="0.75" header="0" footer="0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R998"/>
  <sheetViews>
    <sheetView workbookViewId="0">
      <selection activeCell="G6" sqref="G6"/>
    </sheetView>
  </sheetViews>
  <sheetFormatPr defaultColWidth="14.42578125" defaultRowHeight="15" customHeight="1"/>
  <cols>
    <col min="1" max="2" width="14.42578125" customWidth="1"/>
    <col min="3" max="3" width="18.28515625" customWidth="1"/>
    <col min="4" max="6" width="14.42578125" customWidth="1"/>
    <col min="11" max="11" width="6.5703125" customWidth="1"/>
    <col min="12" max="12" width="8" customWidth="1"/>
    <col min="14" max="14" width="7.5703125" customWidth="1"/>
    <col min="15" max="15" width="20.42578125" customWidth="1"/>
    <col min="16" max="16" width="5.5703125" customWidth="1"/>
  </cols>
  <sheetData>
    <row r="1" spans="1:18" ht="15" customHeight="1">
      <c r="A1" s="8" t="s">
        <v>551</v>
      </c>
      <c r="B1" s="49" t="s">
        <v>552</v>
      </c>
      <c r="C1" s="50" t="s">
        <v>553</v>
      </c>
      <c r="D1" s="51" t="s">
        <v>554</v>
      </c>
      <c r="E1" s="50" t="s">
        <v>7</v>
      </c>
      <c r="F1" s="50" t="s">
        <v>2</v>
      </c>
      <c r="G1" s="51" t="s">
        <v>555</v>
      </c>
      <c r="H1" s="50" t="s">
        <v>6</v>
      </c>
      <c r="I1" s="50" t="s">
        <v>280</v>
      </c>
      <c r="J1" s="50" t="s">
        <v>556</v>
      </c>
      <c r="L1" s="478" t="s">
        <v>557</v>
      </c>
      <c r="M1" s="479"/>
      <c r="N1" s="479"/>
      <c r="O1" s="479"/>
      <c r="P1" s="422"/>
      <c r="Q1" s="52"/>
      <c r="R1" s="53"/>
    </row>
    <row r="2" spans="1:18" ht="15" customHeight="1">
      <c r="A2" s="54" t="s">
        <v>558</v>
      </c>
      <c r="B2" s="54">
        <v>1</v>
      </c>
      <c r="C2" s="55" t="s">
        <v>128</v>
      </c>
      <c r="D2" s="56">
        <v>3</v>
      </c>
      <c r="E2" s="56">
        <v>7</v>
      </c>
      <c r="F2" s="56">
        <v>4</v>
      </c>
      <c r="G2" s="57">
        <v>0.56999999999999995</v>
      </c>
      <c r="H2" s="56">
        <v>0</v>
      </c>
      <c r="I2" s="56">
        <v>4</v>
      </c>
      <c r="J2" s="56">
        <v>0</v>
      </c>
      <c r="L2" s="58">
        <v>43947</v>
      </c>
      <c r="M2" s="46" t="s">
        <v>559</v>
      </c>
      <c r="N2" s="59">
        <v>15</v>
      </c>
      <c r="O2" s="46" t="s">
        <v>494</v>
      </c>
      <c r="P2" s="59">
        <v>2</v>
      </c>
      <c r="Q2" s="53"/>
      <c r="R2" s="53"/>
    </row>
    <row r="3" spans="1:18" ht="15" customHeight="1">
      <c r="A3" s="26" t="s">
        <v>558</v>
      </c>
      <c r="B3" s="11">
        <v>2</v>
      </c>
      <c r="C3" s="6" t="s">
        <v>130</v>
      </c>
      <c r="D3" s="38">
        <v>5</v>
      </c>
      <c r="E3" s="38">
        <v>9</v>
      </c>
      <c r="F3" s="38">
        <v>1</v>
      </c>
      <c r="G3" s="60">
        <v>0.11</v>
      </c>
      <c r="H3" s="38">
        <v>0</v>
      </c>
      <c r="I3" s="38">
        <v>1</v>
      </c>
      <c r="J3" s="38">
        <v>1</v>
      </c>
      <c r="L3" s="61">
        <v>43949</v>
      </c>
      <c r="M3" s="62" t="s">
        <v>528</v>
      </c>
      <c r="N3" s="63">
        <v>5</v>
      </c>
      <c r="O3" s="62" t="s">
        <v>559</v>
      </c>
      <c r="P3" s="63">
        <v>18</v>
      </c>
      <c r="Q3" s="53"/>
      <c r="R3" s="53"/>
    </row>
    <row r="4" spans="1:18" ht="15" customHeight="1">
      <c r="A4" s="54" t="s">
        <v>558</v>
      </c>
      <c r="B4" s="64">
        <v>3</v>
      </c>
      <c r="C4" s="65" t="s">
        <v>129</v>
      </c>
      <c r="D4" s="34">
        <v>12</v>
      </c>
      <c r="E4" s="34">
        <v>15</v>
      </c>
      <c r="F4" s="34">
        <v>5</v>
      </c>
      <c r="G4" s="66">
        <v>0.33</v>
      </c>
      <c r="H4" s="34">
        <v>2</v>
      </c>
      <c r="I4" s="34">
        <v>7</v>
      </c>
      <c r="J4" s="34">
        <v>3</v>
      </c>
      <c r="L4" s="67">
        <v>43956</v>
      </c>
      <c r="M4" t="s">
        <v>559</v>
      </c>
      <c r="N4" s="68">
        <v>5</v>
      </c>
      <c r="O4" t="s">
        <v>560</v>
      </c>
      <c r="P4" s="68">
        <v>17</v>
      </c>
      <c r="Q4" s="53"/>
      <c r="R4" s="53"/>
    </row>
    <row r="5" spans="1:18" ht="15" customHeight="1">
      <c r="A5" s="26" t="s">
        <v>558</v>
      </c>
      <c r="B5" s="11">
        <v>4</v>
      </c>
      <c r="C5" s="6" t="s">
        <v>561</v>
      </c>
      <c r="D5" s="38">
        <v>6</v>
      </c>
      <c r="E5" s="38">
        <v>5</v>
      </c>
      <c r="F5" s="38">
        <v>2</v>
      </c>
      <c r="G5" s="60">
        <v>0.4</v>
      </c>
      <c r="H5" s="38">
        <v>1</v>
      </c>
      <c r="I5" s="38">
        <v>3</v>
      </c>
      <c r="J5" s="38">
        <v>4</v>
      </c>
      <c r="L5" s="61">
        <v>43961</v>
      </c>
      <c r="M5" s="62" t="s">
        <v>524</v>
      </c>
      <c r="N5" s="63">
        <v>5</v>
      </c>
      <c r="O5" s="62" t="s">
        <v>559</v>
      </c>
      <c r="P5" s="63">
        <v>7</v>
      </c>
      <c r="Q5" s="53"/>
      <c r="R5" s="53"/>
    </row>
    <row r="6" spans="1:18" ht="15" customHeight="1">
      <c r="A6" s="54" t="s">
        <v>558</v>
      </c>
      <c r="B6" s="64">
        <v>5</v>
      </c>
      <c r="C6" s="65" t="s">
        <v>562</v>
      </c>
      <c r="D6" s="34">
        <v>0</v>
      </c>
      <c r="E6" s="34">
        <v>2</v>
      </c>
      <c r="F6" s="34">
        <v>1</v>
      </c>
      <c r="G6" s="66">
        <v>0.5</v>
      </c>
      <c r="H6" s="34">
        <v>0</v>
      </c>
      <c r="I6" s="34">
        <v>1</v>
      </c>
      <c r="J6" s="34">
        <v>0</v>
      </c>
      <c r="L6" s="58">
        <v>43965</v>
      </c>
      <c r="M6" s="46" t="s">
        <v>559</v>
      </c>
      <c r="N6" s="59">
        <v>16</v>
      </c>
      <c r="O6" s="46" t="s">
        <v>502</v>
      </c>
      <c r="P6" s="59">
        <v>2</v>
      </c>
      <c r="Q6" s="53"/>
      <c r="R6" s="53"/>
    </row>
    <row r="7" spans="1:18" ht="15" customHeight="1">
      <c r="A7" s="26" t="s">
        <v>563</v>
      </c>
      <c r="B7" s="11">
        <v>6</v>
      </c>
      <c r="C7" s="6" t="s">
        <v>50</v>
      </c>
      <c r="D7" s="38">
        <v>16</v>
      </c>
      <c r="E7" s="38">
        <v>97</v>
      </c>
      <c r="F7" s="38">
        <v>33</v>
      </c>
      <c r="G7" s="60">
        <v>0.34</v>
      </c>
      <c r="H7" s="38">
        <v>10</v>
      </c>
      <c r="I7" s="38">
        <v>43</v>
      </c>
      <c r="J7" s="38">
        <v>3</v>
      </c>
      <c r="L7" s="61">
        <v>43969</v>
      </c>
      <c r="M7" s="62" t="s">
        <v>559</v>
      </c>
      <c r="N7" s="63">
        <v>24</v>
      </c>
      <c r="O7" s="62" t="s">
        <v>564</v>
      </c>
      <c r="P7" s="63">
        <v>4</v>
      </c>
      <c r="Q7" s="53"/>
      <c r="R7" s="53"/>
    </row>
    <row r="8" spans="1:18" ht="15" customHeight="1">
      <c r="A8" s="54" t="s">
        <v>565</v>
      </c>
      <c r="B8" s="64">
        <v>7</v>
      </c>
      <c r="C8" s="65" t="s">
        <v>566</v>
      </c>
      <c r="D8" s="34">
        <v>32</v>
      </c>
      <c r="E8" s="34">
        <v>3</v>
      </c>
      <c r="F8" s="34">
        <v>2</v>
      </c>
      <c r="G8" s="66">
        <v>0.67</v>
      </c>
      <c r="H8" s="34">
        <v>5</v>
      </c>
      <c r="I8" s="34">
        <v>7</v>
      </c>
      <c r="J8" s="34">
        <v>8</v>
      </c>
      <c r="L8" s="58">
        <v>43976</v>
      </c>
      <c r="M8" s="46" t="s">
        <v>507</v>
      </c>
      <c r="N8" s="59">
        <v>6</v>
      </c>
      <c r="O8" s="46" t="s">
        <v>559</v>
      </c>
      <c r="P8" s="59">
        <v>9</v>
      </c>
      <c r="Q8" s="438"/>
      <c r="R8" s="438"/>
    </row>
    <row r="9" spans="1:18" ht="15" customHeight="1">
      <c r="A9" s="26" t="s">
        <v>558</v>
      </c>
      <c r="B9" s="11">
        <v>8</v>
      </c>
      <c r="C9" s="6" t="s">
        <v>127</v>
      </c>
      <c r="D9" s="38">
        <v>12</v>
      </c>
      <c r="E9" s="38">
        <v>29</v>
      </c>
      <c r="F9" s="38">
        <v>7</v>
      </c>
      <c r="G9" s="60">
        <v>0.24</v>
      </c>
      <c r="H9" s="38">
        <v>1</v>
      </c>
      <c r="I9" s="38">
        <v>8</v>
      </c>
      <c r="J9" s="38">
        <v>6</v>
      </c>
      <c r="L9" s="61">
        <v>43979</v>
      </c>
      <c r="M9" s="62" t="s">
        <v>559</v>
      </c>
      <c r="N9" s="63">
        <v>11</v>
      </c>
      <c r="O9" s="62" t="s">
        <v>544</v>
      </c>
      <c r="P9" s="63">
        <v>5</v>
      </c>
      <c r="Q9" s="53"/>
      <c r="R9" s="53"/>
    </row>
    <row r="10" spans="1:18" ht="15" customHeight="1">
      <c r="A10" s="54" t="s">
        <v>563</v>
      </c>
      <c r="B10" s="64">
        <v>10</v>
      </c>
      <c r="C10" s="65" t="s">
        <v>40</v>
      </c>
      <c r="D10" s="34">
        <v>29</v>
      </c>
      <c r="E10" s="34">
        <v>115</v>
      </c>
      <c r="F10" s="34">
        <v>36</v>
      </c>
      <c r="G10" s="66">
        <v>0.31</v>
      </c>
      <c r="H10" s="34">
        <v>11</v>
      </c>
      <c r="I10" s="34">
        <v>47</v>
      </c>
      <c r="J10" s="34">
        <v>15</v>
      </c>
      <c r="L10" s="58">
        <v>43984</v>
      </c>
      <c r="M10" s="46" t="s">
        <v>546</v>
      </c>
      <c r="N10" s="59">
        <v>8</v>
      </c>
      <c r="O10" s="46" t="s">
        <v>559</v>
      </c>
      <c r="P10" s="59">
        <v>17</v>
      </c>
      <c r="Q10" s="53"/>
      <c r="R10" s="53"/>
    </row>
    <row r="11" spans="1:18" ht="15" customHeight="1">
      <c r="A11" s="26" t="s">
        <v>43</v>
      </c>
      <c r="B11" s="11">
        <v>11</v>
      </c>
      <c r="C11" s="6" t="s">
        <v>115</v>
      </c>
      <c r="D11" s="38">
        <v>19</v>
      </c>
      <c r="E11" s="38">
        <v>2</v>
      </c>
      <c r="F11" s="38">
        <v>0</v>
      </c>
      <c r="G11" s="60">
        <v>0</v>
      </c>
      <c r="H11" s="38">
        <v>0</v>
      </c>
      <c r="I11" s="38">
        <v>0</v>
      </c>
      <c r="J11" s="38">
        <v>14</v>
      </c>
      <c r="L11" s="69">
        <v>43995</v>
      </c>
      <c r="M11" s="70" t="s">
        <v>567</v>
      </c>
      <c r="N11" s="71"/>
      <c r="O11" s="70" t="s">
        <v>559</v>
      </c>
      <c r="P11" s="71"/>
      <c r="Q11" s="53" t="s">
        <v>568</v>
      </c>
      <c r="R11" s="53"/>
    </row>
    <row r="12" spans="1:18" ht="15" customHeight="1">
      <c r="A12" s="54" t="s">
        <v>569</v>
      </c>
      <c r="B12" s="64">
        <v>13</v>
      </c>
      <c r="C12" s="65" t="s">
        <v>570</v>
      </c>
      <c r="D12" s="34">
        <v>6</v>
      </c>
      <c r="E12" s="34">
        <v>0</v>
      </c>
      <c r="F12" s="34">
        <v>0</v>
      </c>
      <c r="G12" s="66">
        <v>0</v>
      </c>
      <c r="H12" s="34">
        <v>0</v>
      </c>
      <c r="I12" s="34">
        <v>0</v>
      </c>
      <c r="J12" s="34">
        <v>3</v>
      </c>
      <c r="L12" s="67">
        <v>43997</v>
      </c>
      <c r="M12" t="s">
        <v>571</v>
      </c>
      <c r="N12" s="68">
        <v>5</v>
      </c>
      <c r="O12" t="s">
        <v>572</v>
      </c>
      <c r="P12" s="68">
        <v>18</v>
      </c>
      <c r="Q12" s="480" t="s">
        <v>568</v>
      </c>
      <c r="R12" s="438"/>
    </row>
    <row r="13" spans="1:18" ht="15" customHeight="1">
      <c r="A13" s="26" t="s">
        <v>563</v>
      </c>
      <c r="B13" s="11">
        <v>16</v>
      </c>
      <c r="C13" s="6" t="s">
        <v>51</v>
      </c>
      <c r="D13" s="38">
        <v>20</v>
      </c>
      <c r="E13" s="38">
        <v>42</v>
      </c>
      <c r="F13" s="38">
        <v>19</v>
      </c>
      <c r="G13" s="60">
        <v>0.45</v>
      </c>
      <c r="H13" s="38">
        <v>20</v>
      </c>
      <c r="I13" s="38">
        <v>39</v>
      </c>
      <c r="J13" s="38">
        <v>7</v>
      </c>
      <c r="L13" s="67"/>
      <c r="N13" s="68"/>
    </row>
    <row r="14" spans="1:18" ht="15" customHeight="1">
      <c r="A14" s="54" t="s">
        <v>558</v>
      </c>
      <c r="B14" s="64">
        <v>17</v>
      </c>
      <c r="C14" s="65" t="s">
        <v>574</v>
      </c>
      <c r="D14" s="34">
        <v>3</v>
      </c>
      <c r="E14" s="34">
        <v>1</v>
      </c>
      <c r="F14" s="34">
        <v>0</v>
      </c>
      <c r="G14" s="66">
        <v>0</v>
      </c>
      <c r="H14" s="34">
        <v>0</v>
      </c>
      <c r="I14" s="34">
        <v>0</v>
      </c>
      <c r="J14" s="34">
        <v>0</v>
      </c>
      <c r="L14" s="417" t="s">
        <v>573</v>
      </c>
      <c r="M14" s="401"/>
      <c r="N14" s="73">
        <v>127</v>
      </c>
      <c r="O14" s="46"/>
      <c r="R14" s="53"/>
    </row>
    <row r="15" spans="1:18" ht="15" customHeight="1">
      <c r="A15" s="26" t="s">
        <v>569</v>
      </c>
      <c r="B15" s="11">
        <v>18</v>
      </c>
      <c r="C15" s="6" t="s">
        <v>576</v>
      </c>
      <c r="D15" s="38">
        <v>1</v>
      </c>
      <c r="E15" s="38">
        <v>0</v>
      </c>
      <c r="F15" s="38">
        <v>0</v>
      </c>
      <c r="G15" s="60">
        <v>0</v>
      </c>
      <c r="H15" s="38">
        <v>0</v>
      </c>
      <c r="I15" s="38">
        <v>0</v>
      </c>
      <c r="J15" s="38">
        <v>0</v>
      </c>
      <c r="L15" s="423" t="s">
        <v>575</v>
      </c>
      <c r="M15" s="401"/>
      <c r="N15" s="74">
        <v>72</v>
      </c>
      <c r="R15" s="53"/>
    </row>
    <row r="16" spans="1:18" ht="15" customHeight="1">
      <c r="A16" s="54" t="s">
        <v>569</v>
      </c>
      <c r="B16" s="64">
        <v>15</v>
      </c>
      <c r="C16" s="65" t="s">
        <v>577</v>
      </c>
      <c r="D16" s="34">
        <v>13</v>
      </c>
      <c r="E16" s="34">
        <v>0</v>
      </c>
      <c r="F16" s="34">
        <v>0</v>
      </c>
      <c r="G16" s="66">
        <v>0</v>
      </c>
      <c r="H16" s="34">
        <v>0</v>
      </c>
      <c r="I16" s="34">
        <v>0</v>
      </c>
      <c r="J16" s="34">
        <v>5</v>
      </c>
      <c r="L16" s="417" t="s">
        <v>3</v>
      </c>
      <c r="M16" s="401"/>
      <c r="N16" s="73">
        <v>12.7</v>
      </c>
      <c r="R16" s="53"/>
    </row>
    <row r="17" spans="1:14" ht="15" customHeight="1">
      <c r="A17" s="26" t="s">
        <v>579</v>
      </c>
      <c r="B17" s="11">
        <v>21</v>
      </c>
      <c r="C17" s="6" t="s">
        <v>580</v>
      </c>
      <c r="D17" s="38">
        <v>0</v>
      </c>
      <c r="E17" s="38">
        <v>0</v>
      </c>
      <c r="F17" s="38">
        <v>0</v>
      </c>
      <c r="G17" s="60">
        <v>0</v>
      </c>
      <c r="H17" s="38">
        <v>0</v>
      </c>
      <c r="I17" s="38">
        <v>0</v>
      </c>
      <c r="J17" s="38">
        <v>0</v>
      </c>
      <c r="L17" s="423" t="s">
        <v>578</v>
      </c>
      <c r="M17" s="401"/>
      <c r="N17" s="74">
        <v>7.2</v>
      </c>
    </row>
    <row r="18" spans="1:14" ht="15" customHeight="1">
      <c r="A18" s="4" t="s">
        <v>569</v>
      </c>
      <c r="B18" s="10">
        <v>22</v>
      </c>
      <c r="C18" s="7" t="s">
        <v>581</v>
      </c>
      <c r="D18" s="34">
        <v>20</v>
      </c>
      <c r="E18" s="34">
        <v>0</v>
      </c>
      <c r="F18" s="34">
        <v>0</v>
      </c>
      <c r="G18" s="66">
        <v>0</v>
      </c>
      <c r="H18" s="34">
        <v>0</v>
      </c>
      <c r="I18" s="34">
        <v>0</v>
      </c>
      <c r="J18" s="34">
        <v>8</v>
      </c>
    </row>
    <row r="19" spans="1:14" ht="15" customHeight="1">
      <c r="A19" s="26" t="s">
        <v>565</v>
      </c>
      <c r="B19" s="11">
        <v>23</v>
      </c>
      <c r="C19" s="6" t="s">
        <v>583</v>
      </c>
      <c r="D19" s="38">
        <v>11</v>
      </c>
      <c r="E19" s="38">
        <v>1</v>
      </c>
      <c r="F19" s="38">
        <v>0</v>
      </c>
      <c r="G19" s="60">
        <v>0</v>
      </c>
      <c r="H19" s="38">
        <v>0</v>
      </c>
      <c r="I19" s="38">
        <v>0</v>
      </c>
      <c r="J19" s="38">
        <v>0</v>
      </c>
      <c r="L19" t="s">
        <v>582</v>
      </c>
      <c r="M19" t="s">
        <v>85</v>
      </c>
    </row>
    <row r="20" spans="1:14" ht="15" customHeight="1">
      <c r="A20" s="4" t="s">
        <v>579</v>
      </c>
      <c r="B20" s="10">
        <v>24</v>
      </c>
      <c r="C20" s="7" t="s">
        <v>584</v>
      </c>
      <c r="D20" s="34">
        <v>0</v>
      </c>
      <c r="E20" s="34">
        <v>0</v>
      </c>
      <c r="F20" s="34">
        <v>0</v>
      </c>
      <c r="G20" s="66">
        <v>0</v>
      </c>
      <c r="H20" s="34">
        <v>0</v>
      </c>
      <c r="I20" s="34">
        <v>0</v>
      </c>
      <c r="J20" s="34">
        <v>0</v>
      </c>
    </row>
    <row r="21" spans="1:14" ht="15" customHeight="1">
      <c r="A21" s="26" t="s">
        <v>558</v>
      </c>
      <c r="B21" s="11">
        <v>25</v>
      </c>
      <c r="C21" s="6" t="s">
        <v>585</v>
      </c>
      <c r="D21" s="38">
        <v>34</v>
      </c>
      <c r="E21" s="38">
        <v>26</v>
      </c>
      <c r="F21" s="38">
        <v>7</v>
      </c>
      <c r="G21" s="60">
        <v>0.27</v>
      </c>
      <c r="H21" s="38">
        <v>8</v>
      </c>
      <c r="I21" s="38">
        <v>15</v>
      </c>
      <c r="J21" s="38">
        <v>11</v>
      </c>
    </row>
    <row r="22" spans="1:14" ht="15" customHeight="1">
      <c r="A22" s="4" t="s">
        <v>558</v>
      </c>
      <c r="B22" s="10">
        <v>26</v>
      </c>
      <c r="C22" s="7" t="s">
        <v>110</v>
      </c>
      <c r="D22" s="34">
        <v>12</v>
      </c>
      <c r="E22" s="34">
        <v>22</v>
      </c>
      <c r="F22" s="34">
        <v>9</v>
      </c>
      <c r="G22" s="66">
        <v>0.41</v>
      </c>
      <c r="H22" s="34">
        <v>2</v>
      </c>
      <c r="I22" s="34">
        <v>11</v>
      </c>
      <c r="J22" s="34">
        <v>1</v>
      </c>
    </row>
    <row r="23" spans="1:14" ht="15" customHeight="1">
      <c r="A23" s="26" t="s">
        <v>558</v>
      </c>
      <c r="B23" s="11">
        <v>27</v>
      </c>
      <c r="C23" s="6" t="s">
        <v>213</v>
      </c>
      <c r="D23" s="38">
        <v>1</v>
      </c>
      <c r="E23" s="38">
        <v>3</v>
      </c>
      <c r="F23" s="38">
        <v>2</v>
      </c>
      <c r="G23" s="60">
        <v>0.67</v>
      </c>
      <c r="H23" s="38">
        <v>0</v>
      </c>
      <c r="I23" s="38">
        <v>2</v>
      </c>
      <c r="J23" s="38">
        <v>2</v>
      </c>
    </row>
    <row r="24" spans="1:14" ht="15.75" customHeight="1">
      <c r="A24" s="4" t="s">
        <v>569</v>
      </c>
      <c r="B24" s="4">
        <v>28</v>
      </c>
      <c r="C24" s="4" t="s">
        <v>586</v>
      </c>
      <c r="D24" s="34">
        <v>2</v>
      </c>
      <c r="E24" s="34">
        <v>1</v>
      </c>
      <c r="F24" s="34">
        <v>0</v>
      </c>
      <c r="G24" s="66">
        <v>0</v>
      </c>
      <c r="H24" s="34">
        <v>0</v>
      </c>
      <c r="I24" s="34">
        <v>0</v>
      </c>
      <c r="J24" s="34">
        <v>2</v>
      </c>
    </row>
    <row r="25" spans="1:14" ht="15.75" customHeight="1">
      <c r="A25" s="26" t="s">
        <v>569</v>
      </c>
      <c r="B25" s="26">
        <v>29</v>
      </c>
      <c r="C25" s="26" t="s">
        <v>587</v>
      </c>
      <c r="D25" s="38">
        <v>13</v>
      </c>
      <c r="E25" s="38">
        <v>0</v>
      </c>
      <c r="F25" s="38">
        <v>0</v>
      </c>
      <c r="G25" s="60">
        <v>0</v>
      </c>
      <c r="H25" s="38">
        <v>0</v>
      </c>
      <c r="I25" s="38">
        <v>0</v>
      </c>
      <c r="J25" s="38">
        <v>10</v>
      </c>
    </row>
    <row r="26" spans="1:14" ht="15.75" customHeight="1">
      <c r="A26" s="26"/>
      <c r="B26" s="26"/>
      <c r="C26" s="26" t="s">
        <v>588</v>
      </c>
      <c r="D26" s="75">
        <f>SUM(D2:D25)</f>
        <v>270</v>
      </c>
      <c r="E26" s="75">
        <f>SUM(E2:E25)</f>
        <v>380</v>
      </c>
      <c r="F26" s="75">
        <f>SUM(F2:F25)</f>
        <v>128</v>
      </c>
      <c r="G26" s="76">
        <f>F26/E26</f>
        <v>0.33684210526315789</v>
      </c>
      <c r="H26" s="75">
        <f>SUM(H2:H25)</f>
        <v>60</v>
      </c>
      <c r="I26" s="75">
        <f>SUM(I2:I25)</f>
        <v>188</v>
      </c>
      <c r="J26" s="75">
        <f>SUM(J2:J25)</f>
        <v>103</v>
      </c>
    </row>
    <row r="27" spans="1:14" ht="15.75" customHeight="1"/>
    <row r="28" spans="1:14" ht="15.75" customHeight="1"/>
    <row r="29" spans="1:14" ht="15.75" customHeight="1">
      <c r="A29" s="77" t="s">
        <v>589</v>
      </c>
      <c r="B29" s="26" t="s">
        <v>589</v>
      </c>
      <c r="C29" s="78" t="s">
        <v>590</v>
      </c>
      <c r="D29" s="78" t="s">
        <v>591</v>
      </c>
      <c r="F29" s="77" t="s">
        <v>592</v>
      </c>
      <c r="G29" s="78" t="s">
        <v>593</v>
      </c>
      <c r="H29" s="78" t="s">
        <v>594</v>
      </c>
      <c r="I29" s="78" t="s">
        <v>591</v>
      </c>
    </row>
    <row r="30" spans="1:14" ht="15.75" customHeight="1">
      <c r="A30" s="26" t="s">
        <v>595</v>
      </c>
      <c r="B30" s="78">
        <v>160</v>
      </c>
      <c r="C30" s="79">
        <v>96</v>
      </c>
      <c r="D30" s="80">
        <f>C30/B30</f>
        <v>0.6</v>
      </c>
      <c r="F30" s="81" t="s">
        <v>580</v>
      </c>
      <c r="G30" s="79">
        <v>162</v>
      </c>
      <c r="H30" s="79">
        <v>99</v>
      </c>
      <c r="I30" s="80">
        <f t="shared" ref="I30:I31" si="0">H30/G30</f>
        <v>0.61111111111111116</v>
      </c>
    </row>
    <row r="31" spans="1:14" ht="15.75" customHeight="1">
      <c r="A31" s="10" t="s">
        <v>596</v>
      </c>
      <c r="B31" s="7">
        <v>52</v>
      </c>
      <c r="C31" s="7">
        <v>27</v>
      </c>
      <c r="D31" s="82">
        <f t="shared" ref="D31:D32" si="1">C31/B31</f>
        <v>0.51923076923076927</v>
      </c>
      <c r="F31" s="83" t="s">
        <v>597</v>
      </c>
      <c r="G31" s="7">
        <v>6</v>
      </c>
      <c r="H31" s="7">
        <v>3</v>
      </c>
      <c r="I31" s="82">
        <f t="shared" si="0"/>
        <v>0.5</v>
      </c>
    </row>
    <row r="32" spans="1:14" ht="15.75" customHeight="1">
      <c r="A32" s="81" t="s">
        <v>585</v>
      </c>
      <c r="B32" s="79">
        <v>6</v>
      </c>
      <c r="C32" s="79">
        <v>6</v>
      </c>
      <c r="D32" s="80">
        <f t="shared" si="1"/>
        <v>1</v>
      </c>
      <c r="F32" s="81"/>
      <c r="G32" s="79">
        <v>0</v>
      </c>
      <c r="H32" s="79">
        <v>0</v>
      </c>
      <c r="I32" s="80">
        <v>0</v>
      </c>
    </row>
    <row r="33" spans="1:9" ht="15.75" customHeight="1">
      <c r="A33" s="10"/>
      <c r="B33" s="7"/>
      <c r="C33" s="7"/>
      <c r="D33" s="7"/>
      <c r="F33" s="20"/>
      <c r="G33" s="7"/>
      <c r="H33" s="7"/>
      <c r="I33" s="7"/>
    </row>
    <row r="34" spans="1:9" ht="15.75" customHeight="1">
      <c r="A34" s="3"/>
      <c r="B34" s="3"/>
      <c r="C34" s="3"/>
      <c r="D34" s="3"/>
      <c r="E34" s="3"/>
    </row>
    <row r="35" spans="1:9" ht="15.75" customHeight="1">
      <c r="A35" s="77"/>
      <c r="B35" s="26" t="s">
        <v>598</v>
      </c>
      <c r="C35" s="78" t="s">
        <v>7</v>
      </c>
      <c r="D35" s="78" t="s">
        <v>2</v>
      </c>
      <c r="E35" s="78" t="s">
        <v>555</v>
      </c>
    </row>
    <row r="36" spans="1:9" ht="15.75" customHeight="1">
      <c r="A36" s="84" t="s">
        <v>599</v>
      </c>
      <c r="B36" s="10">
        <v>24</v>
      </c>
      <c r="C36" s="7">
        <v>0</v>
      </c>
      <c r="D36" s="7">
        <v>2</v>
      </c>
      <c r="E36" s="82">
        <f>D36/B36</f>
        <v>8.3333333333333329E-2</v>
      </c>
    </row>
    <row r="37" spans="1:9" ht="15.75" customHeight="1">
      <c r="A37" s="85" t="s">
        <v>600</v>
      </c>
      <c r="B37" s="86">
        <v>48</v>
      </c>
      <c r="C37" s="79">
        <v>0</v>
      </c>
      <c r="D37" s="79">
        <v>16</v>
      </c>
      <c r="E37" s="80">
        <f>D37/B37</f>
        <v>0.33333333333333331</v>
      </c>
    </row>
    <row r="38" spans="1:9" ht="15.75" customHeight="1"/>
    <row r="39" spans="1:9" ht="15.75" customHeight="1"/>
    <row r="40" spans="1:9" ht="15.75" customHeight="1"/>
    <row r="41" spans="1:9" ht="15.75" customHeight="1"/>
    <row r="42" spans="1:9" ht="15.75" customHeight="1"/>
    <row r="43" spans="1:9" ht="15.75" customHeight="1"/>
    <row r="44" spans="1:9" ht="15.75" customHeight="1"/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7">
    <mergeCell ref="L16:M16"/>
    <mergeCell ref="L17:M17"/>
    <mergeCell ref="L1:P1"/>
    <mergeCell ref="Q8:R8"/>
    <mergeCell ref="Q12:R12"/>
    <mergeCell ref="L14:M14"/>
    <mergeCell ref="L15:M15"/>
  </mergeCells>
  <pageMargins left="0.7" right="0.7" top="0.75" bottom="0.75" header="0" footer="0"/>
  <pageSetup orientation="landscape" r:id="rId1"/>
  <ignoredErrors>
    <ignoredError sqref="G2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R1000"/>
  <sheetViews>
    <sheetView workbookViewId="0"/>
  </sheetViews>
  <sheetFormatPr defaultColWidth="14.42578125" defaultRowHeight="15" customHeight="1"/>
  <cols>
    <col min="1" max="1" width="14.42578125" customWidth="1"/>
    <col min="2" max="2" width="18.28515625" customWidth="1"/>
    <col min="3" max="6" width="14.42578125" customWidth="1"/>
    <col min="12" max="12" width="6.5703125" customWidth="1"/>
    <col min="16" max="16" width="20.42578125" customWidth="1"/>
  </cols>
  <sheetData>
    <row r="1" spans="1:18" ht="15" customHeight="1">
      <c r="A1" s="50" t="s">
        <v>552</v>
      </c>
      <c r="B1" s="50" t="s">
        <v>553</v>
      </c>
      <c r="C1" s="51" t="s">
        <v>554</v>
      </c>
      <c r="D1" s="50" t="s">
        <v>7</v>
      </c>
      <c r="E1" s="50" t="s">
        <v>601</v>
      </c>
      <c r="F1" s="50" t="s">
        <v>2</v>
      </c>
      <c r="G1" s="51" t="s">
        <v>555</v>
      </c>
      <c r="H1" s="50" t="s">
        <v>6</v>
      </c>
      <c r="I1" s="50" t="s">
        <v>280</v>
      </c>
      <c r="J1" s="50" t="s">
        <v>556</v>
      </c>
      <c r="K1" s="50" t="s">
        <v>602</v>
      </c>
      <c r="M1" s="481" t="s">
        <v>557</v>
      </c>
      <c r="N1" s="482"/>
      <c r="O1" s="482"/>
      <c r="P1" s="424"/>
      <c r="Q1" s="87"/>
      <c r="R1" s="87"/>
    </row>
    <row r="2" spans="1:18" ht="15" customHeight="1">
      <c r="A2" s="54">
        <v>1</v>
      </c>
      <c r="B2" s="55" t="s">
        <v>104</v>
      </c>
      <c r="C2" s="56" t="s">
        <v>603</v>
      </c>
      <c r="D2" s="56" t="s">
        <v>603</v>
      </c>
      <c r="E2" s="56" t="s">
        <v>603</v>
      </c>
      <c r="F2" s="56" t="s">
        <v>603</v>
      </c>
      <c r="G2" s="56" t="s">
        <v>603</v>
      </c>
      <c r="H2" s="56" t="s">
        <v>603</v>
      </c>
      <c r="I2" s="56" t="s">
        <v>603</v>
      </c>
      <c r="J2" s="56" t="s">
        <v>603</v>
      </c>
      <c r="K2" s="56" t="s">
        <v>603</v>
      </c>
      <c r="M2" s="67">
        <v>43909</v>
      </c>
      <c r="N2" t="s">
        <v>559</v>
      </c>
      <c r="P2" t="s">
        <v>524</v>
      </c>
      <c r="Q2" s="28"/>
    </row>
    <row r="3" spans="1:18" ht="15" customHeight="1">
      <c r="A3" s="11">
        <v>2</v>
      </c>
      <c r="B3" s="6" t="s">
        <v>126</v>
      </c>
      <c r="C3" s="38" t="s">
        <v>603</v>
      </c>
      <c r="D3" s="38" t="s">
        <v>603</v>
      </c>
      <c r="E3" s="38" t="s">
        <v>603</v>
      </c>
      <c r="F3" s="38" t="s">
        <v>603</v>
      </c>
      <c r="G3" s="38" t="s">
        <v>603</v>
      </c>
      <c r="H3" s="38" t="s">
        <v>603</v>
      </c>
      <c r="I3" s="38" t="s">
        <v>603</v>
      </c>
      <c r="J3" s="38" t="s">
        <v>603</v>
      </c>
      <c r="K3" s="38" t="s">
        <v>603</v>
      </c>
      <c r="M3" s="88">
        <v>43915</v>
      </c>
      <c r="N3" s="89" t="s">
        <v>528</v>
      </c>
      <c r="O3" s="89"/>
      <c r="P3" s="89" t="s">
        <v>559</v>
      </c>
      <c r="Q3" s="28"/>
    </row>
    <row r="4" spans="1:18" ht="15" customHeight="1">
      <c r="A4" s="64">
        <v>3</v>
      </c>
      <c r="B4" s="65" t="s">
        <v>170</v>
      </c>
      <c r="C4" s="34" t="s">
        <v>603</v>
      </c>
      <c r="D4" s="34" t="s">
        <v>603</v>
      </c>
      <c r="E4" s="34" t="s">
        <v>603</v>
      </c>
      <c r="F4" s="34" t="s">
        <v>603</v>
      </c>
      <c r="G4" s="34" t="s">
        <v>603</v>
      </c>
      <c r="H4" s="34" t="s">
        <v>603</v>
      </c>
      <c r="I4" s="34" t="s">
        <v>603</v>
      </c>
      <c r="J4" s="34" t="s">
        <v>603</v>
      </c>
      <c r="K4" s="34" t="s">
        <v>603</v>
      </c>
      <c r="M4" s="67">
        <v>43917</v>
      </c>
      <c r="N4" t="s">
        <v>559</v>
      </c>
      <c r="P4" t="s">
        <v>604</v>
      </c>
      <c r="Q4" s="28"/>
    </row>
    <row r="5" spans="1:18" ht="15" customHeight="1">
      <c r="A5" s="11">
        <v>4</v>
      </c>
      <c r="B5" s="6" t="s">
        <v>180</v>
      </c>
      <c r="C5" s="38" t="s">
        <v>603</v>
      </c>
      <c r="D5" s="38" t="s">
        <v>603</v>
      </c>
      <c r="E5" s="38" t="s">
        <v>603</v>
      </c>
      <c r="F5" s="38" t="s">
        <v>603</v>
      </c>
      <c r="G5" s="38" t="s">
        <v>603</v>
      </c>
      <c r="H5" s="38" t="s">
        <v>603</v>
      </c>
      <c r="I5" s="38" t="s">
        <v>603</v>
      </c>
      <c r="J5" s="38" t="s">
        <v>603</v>
      </c>
      <c r="K5" s="38" t="s">
        <v>603</v>
      </c>
      <c r="M5" s="88">
        <v>43920</v>
      </c>
      <c r="N5" s="89" t="s">
        <v>559</v>
      </c>
      <c r="O5" s="89"/>
      <c r="P5" s="89" t="s">
        <v>605</v>
      </c>
      <c r="Q5" s="28"/>
    </row>
    <row r="6" spans="1:18" ht="15" customHeight="1">
      <c r="A6" s="64">
        <v>5</v>
      </c>
      <c r="B6" s="65" t="s">
        <v>184</v>
      </c>
      <c r="C6" s="34" t="s">
        <v>603</v>
      </c>
      <c r="D6" s="34" t="s">
        <v>603</v>
      </c>
      <c r="E6" s="34" t="s">
        <v>603</v>
      </c>
      <c r="F6" s="34" t="s">
        <v>603</v>
      </c>
      <c r="G6" s="34" t="s">
        <v>603</v>
      </c>
      <c r="H6" s="34" t="s">
        <v>603</v>
      </c>
      <c r="I6" s="34" t="s">
        <v>603</v>
      </c>
      <c r="J6" s="34" t="s">
        <v>603</v>
      </c>
      <c r="K6" s="34" t="s">
        <v>603</v>
      </c>
      <c r="M6" s="67">
        <v>43922</v>
      </c>
      <c r="N6" t="s">
        <v>502</v>
      </c>
      <c r="P6" t="s">
        <v>559</v>
      </c>
      <c r="Q6" s="28"/>
    </row>
    <row r="7" spans="1:18" ht="15" customHeight="1">
      <c r="A7" s="11">
        <v>6</v>
      </c>
      <c r="B7" s="6" t="s">
        <v>50</v>
      </c>
      <c r="C7" s="38" t="s">
        <v>603</v>
      </c>
      <c r="D7" s="38" t="s">
        <v>603</v>
      </c>
      <c r="E7" s="38" t="s">
        <v>603</v>
      </c>
      <c r="F7" s="38" t="s">
        <v>603</v>
      </c>
      <c r="G7" s="38" t="s">
        <v>603</v>
      </c>
      <c r="H7" s="38" t="s">
        <v>603</v>
      </c>
      <c r="I7" s="38" t="s">
        <v>603</v>
      </c>
      <c r="J7" s="38" t="s">
        <v>603</v>
      </c>
      <c r="K7" s="38" t="s">
        <v>603</v>
      </c>
      <c r="M7" s="88">
        <v>43927</v>
      </c>
      <c r="N7" s="89" t="s">
        <v>559</v>
      </c>
      <c r="O7" s="89"/>
      <c r="P7" s="89" t="s">
        <v>606</v>
      </c>
      <c r="Q7" s="28"/>
    </row>
    <row r="8" spans="1:18" ht="15" customHeight="1">
      <c r="A8" s="64">
        <v>7</v>
      </c>
      <c r="B8" s="65" t="s">
        <v>127</v>
      </c>
      <c r="C8" s="34" t="s">
        <v>603</v>
      </c>
      <c r="D8" s="34" t="s">
        <v>603</v>
      </c>
      <c r="E8" s="34" t="s">
        <v>603</v>
      </c>
      <c r="F8" s="34" t="s">
        <v>603</v>
      </c>
      <c r="G8" s="34" t="s">
        <v>603</v>
      </c>
      <c r="H8" s="34" t="s">
        <v>603</v>
      </c>
      <c r="I8" s="34" t="s">
        <v>603</v>
      </c>
      <c r="J8" s="34" t="s">
        <v>603</v>
      </c>
      <c r="K8" s="34" t="s">
        <v>603</v>
      </c>
      <c r="M8" s="67">
        <v>43941</v>
      </c>
      <c r="N8" t="s">
        <v>559</v>
      </c>
      <c r="P8" t="s">
        <v>542</v>
      </c>
      <c r="Q8" s="28"/>
    </row>
    <row r="9" spans="1:18" ht="15" customHeight="1">
      <c r="A9" s="11">
        <v>8</v>
      </c>
      <c r="B9" s="6" t="s">
        <v>141</v>
      </c>
      <c r="C9" s="38" t="s">
        <v>603</v>
      </c>
      <c r="D9" s="38" t="s">
        <v>603</v>
      </c>
      <c r="E9" s="38" t="s">
        <v>603</v>
      </c>
      <c r="F9" s="38" t="s">
        <v>603</v>
      </c>
      <c r="G9" s="38" t="s">
        <v>603</v>
      </c>
      <c r="H9" s="38" t="s">
        <v>603</v>
      </c>
      <c r="I9" s="38" t="s">
        <v>603</v>
      </c>
      <c r="J9" s="38" t="s">
        <v>603</v>
      </c>
      <c r="K9" s="38" t="s">
        <v>603</v>
      </c>
      <c r="M9" s="88">
        <v>43945</v>
      </c>
      <c r="N9" s="89" t="s">
        <v>559</v>
      </c>
      <c r="O9" s="89"/>
      <c r="P9" s="89" t="s">
        <v>507</v>
      </c>
      <c r="Q9" s="28"/>
    </row>
    <row r="10" spans="1:18" ht="15" customHeight="1">
      <c r="A10" s="64">
        <v>9</v>
      </c>
      <c r="B10" s="65" t="s">
        <v>40</v>
      </c>
      <c r="C10" s="34" t="s">
        <v>603</v>
      </c>
      <c r="D10" s="34" t="s">
        <v>603</v>
      </c>
      <c r="E10" s="34" t="s">
        <v>603</v>
      </c>
      <c r="F10" s="34" t="s">
        <v>603</v>
      </c>
      <c r="G10" s="34" t="s">
        <v>603</v>
      </c>
      <c r="H10" s="34" t="s">
        <v>603</v>
      </c>
      <c r="I10" s="34" t="s">
        <v>603</v>
      </c>
      <c r="J10" s="34" t="s">
        <v>603</v>
      </c>
      <c r="K10" s="34" t="s">
        <v>603</v>
      </c>
      <c r="M10" s="67">
        <v>43949</v>
      </c>
      <c r="N10" s="438" t="s">
        <v>544</v>
      </c>
      <c r="O10" s="438"/>
      <c r="P10" t="s">
        <v>559</v>
      </c>
      <c r="Q10" s="28"/>
    </row>
    <row r="11" spans="1:18" ht="15" customHeight="1">
      <c r="A11" s="11">
        <v>10</v>
      </c>
      <c r="B11" s="6" t="s">
        <v>192</v>
      </c>
      <c r="C11" s="38" t="s">
        <v>603</v>
      </c>
      <c r="D11" s="38" t="s">
        <v>603</v>
      </c>
      <c r="E11" s="38" t="s">
        <v>603</v>
      </c>
      <c r="F11" s="38" t="s">
        <v>603</v>
      </c>
      <c r="G11" s="38" t="s">
        <v>603</v>
      </c>
      <c r="H11" s="38" t="s">
        <v>603</v>
      </c>
      <c r="I11" s="38" t="s">
        <v>603</v>
      </c>
      <c r="J11" s="38" t="s">
        <v>603</v>
      </c>
      <c r="K11" s="38" t="s">
        <v>603</v>
      </c>
      <c r="M11" s="90">
        <v>43955</v>
      </c>
      <c r="N11" s="89" t="s">
        <v>559</v>
      </c>
      <c r="O11" s="89"/>
      <c r="P11" s="89" t="s">
        <v>546</v>
      </c>
      <c r="Q11" s="28"/>
    </row>
    <row r="12" spans="1:18" ht="15" customHeight="1">
      <c r="A12" s="64">
        <v>11</v>
      </c>
      <c r="B12" s="65" t="s">
        <v>175</v>
      </c>
      <c r="C12" s="34" t="s">
        <v>603</v>
      </c>
      <c r="D12" s="34" t="s">
        <v>603</v>
      </c>
      <c r="E12" s="34" t="s">
        <v>603</v>
      </c>
      <c r="F12" s="34" t="s">
        <v>603</v>
      </c>
      <c r="G12" s="34" t="s">
        <v>603</v>
      </c>
      <c r="H12" s="34" t="s">
        <v>603</v>
      </c>
      <c r="I12" s="34" t="s">
        <v>603</v>
      </c>
      <c r="J12" s="34" t="s">
        <v>603</v>
      </c>
      <c r="K12" s="34" t="s">
        <v>603</v>
      </c>
      <c r="M12" s="91">
        <v>43957</v>
      </c>
      <c r="N12" t="s">
        <v>559</v>
      </c>
      <c r="P12" t="s">
        <v>494</v>
      </c>
      <c r="Q12" s="28"/>
    </row>
    <row r="13" spans="1:18" ht="15" customHeight="1">
      <c r="A13" s="11">
        <v>12</v>
      </c>
      <c r="B13" s="6" t="s">
        <v>196</v>
      </c>
      <c r="C13" s="38" t="s">
        <v>603</v>
      </c>
      <c r="D13" s="38" t="s">
        <v>603</v>
      </c>
      <c r="E13" s="38" t="s">
        <v>603</v>
      </c>
      <c r="F13" s="38" t="s">
        <v>603</v>
      </c>
      <c r="G13" s="38" t="s">
        <v>603</v>
      </c>
      <c r="H13" s="38" t="s">
        <v>603</v>
      </c>
      <c r="I13" s="38" t="s">
        <v>603</v>
      </c>
      <c r="J13" s="38" t="s">
        <v>603</v>
      </c>
      <c r="K13" s="38" t="s">
        <v>603</v>
      </c>
      <c r="O13" s="46"/>
      <c r="P13" s="46"/>
    </row>
    <row r="14" spans="1:18" ht="15" customHeight="1">
      <c r="A14" s="64">
        <v>13</v>
      </c>
      <c r="B14" s="65" t="s">
        <v>607</v>
      </c>
      <c r="C14" s="34" t="s">
        <v>603</v>
      </c>
      <c r="D14" s="34" t="s">
        <v>603</v>
      </c>
      <c r="E14" s="34" t="s">
        <v>603</v>
      </c>
      <c r="F14" s="34" t="s">
        <v>603</v>
      </c>
      <c r="G14" s="34" t="s">
        <v>603</v>
      </c>
      <c r="H14" s="34" t="s">
        <v>603</v>
      </c>
      <c r="I14" s="34" t="s">
        <v>603</v>
      </c>
      <c r="J14" s="34" t="s">
        <v>603</v>
      </c>
      <c r="K14" s="34" t="s">
        <v>603</v>
      </c>
      <c r="M14" t="s">
        <v>582</v>
      </c>
      <c r="N14" t="s">
        <v>102</v>
      </c>
    </row>
    <row r="15" spans="1:18" ht="15" customHeight="1">
      <c r="A15" s="11">
        <v>14</v>
      </c>
      <c r="B15" s="6" t="s">
        <v>129</v>
      </c>
      <c r="C15" s="38" t="s">
        <v>603</v>
      </c>
      <c r="D15" s="38" t="s">
        <v>603</v>
      </c>
      <c r="E15" s="38" t="s">
        <v>603</v>
      </c>
      <c r="F15" s="38" t="s">
        <v>603</v>
      </c>
      <c r="G15" s="38" t="s">
        <v>603</v>
      </c>
      <c r="H15" s="38" t="s">
        <v>603</v>
      </c>
      <c r="I15" s="38" t="s">
        <v>603</v>
      </c>
      <c r="J15" s="38" t="s">
        <v>603</v>
      </c>
      <c r="K15" s="38" t="s">
        <v>603</v>
      </c>
    </row>
    <row r="16" spans="1:18" ht="15" customHeight="1">
      <c r="A16" s="64">
        <v>15</v>
      </c>
      <c r="B16" s="65" t="s">
        <v>109</v>
      </c>
      <c r="C16" s="34" t="s">
        <v>603</v>
      </c>
      <c r="D16" s="34" t="s">
        <v>603</v>
      </c>
      <c r="E16" s="34" t="s">
        <v>603</v>
      </c>
      <c r="F16" s="34" t="s">
        <v>603</v>
      </c>
      <c r="G16" s="34" t="s">
        <v>603</v>
      </c>
      <c r="H16" s="34" t="s">
        <v>603</v>
      </c>
      <c r="I16" s="34" t="s">
        <v>603</v>
      </c>
      <c r="J16" s="34" t="s">
        <v>603</v>
      </c>
      <c r="K16" s="34" t="s">
        <v>603</v>
      </c>
    </row>
    <row r="17" spans="1:16" ht="15" customHeight="1">
      <c r="A17" s="11">
        <v>16</v>
      </c>
      <c r="B17" s="6" t="s">
        <v>51</v>
      </c>
      <c r="C17" s="38" t="s">
        <v>603</v>
      </c>
      <c r="D17" s="38" t="s">
        <v>603</v>
      </c>
      <c r="E17" s="38" t="s">
        <v>603</v>
      </c>
      <c r="F17" s="38" t="s">
        <v>603</v>
      </c>
      <c r="G17" s="38" t="s">
        <v>603</v>
      </c>
      <c r="H17" s="38" t="s">
        <v>603</v>
      </c>
      <c r="I17" s="38" t="s">
        <v>603</v>
      </c>
      <c r="J17" s="38" t="s">
        <v>603</v>
      </c>
      <c r="K17" s="38" t="s">
        <v>603</v>
      </c>
      <c r="M17" s="483" t="s">
        <v>608</v>
      </c>
      <c r="N17" s="438"/>
      <c r="O17" s="438"/>
      <c r="P17" s="438"/>
    </row>
    <row r="18" spans="1:16" ht="15" customHeight="1">
      <c r="A18" s="64">
        <v>17</v>
      </c>
      <c r="B18" s="65" t="s">
        <v>566</v>
      </c>
      <c r="C18" s="34" t="s">
        <v>603</v>
      </c>
      <c r="D18" s="34" t="s">
        <v>603</v>
      </c>
      <c r="E18" s="34" t="s">
        <v>603</v>
      </c>
      <c r="F18" s="34" t="s">
        <v>603</v>
      </c>
      <c r="G18" s="34" t="s">
        <v>603</v>
      </c>
      <c r="H18" s="34" t="s">
        <v>603</v>
      </c>
      <c r="I18" s="34" t="s">
        <v>603</v>
      </c>
      <c r="J18" s="34" t="s">
        <v>603</v>
      </c>
      <c r="K18" s="34" t="s">
        <v>603</v>
      </c>
    </row>
    <row r="19" spans="1:16" ht="15" customHeight="1">
      <c r="A19" s="11">
        <v>18</v>
      </c>
      <c r="B19" s="6" t="s">
        <v>609</v>
      </c>
      <c r="C19" s="38" t="s">
        <v>603</v>
      </c>
      <c r="D19" s="38" t="s">
        <v>603</v>
      </c>
      <c r="E19" s="38" t="s">
        <v>603</v>
      </c>
      <c r="F19" s="38" t="s">
        <v>603</v>
      </c>
      <c r="G19" s="38" t="s">
        <v>603</v>
      </c>
      <c r="H19" s="38" t="s">
        <v>603</v>
      </c>
      <c r="I19" s="38" t="s">
        <v>603</v>
      </c>
      <c r="J19" s="38" t="s">
        <v>603</v>
      </c>
      <c r="K19" s="38" t="s">
        <v>603</v>
      </c>
    </row>
    <row r="20" spans="1:16" ht="15" customHeight="1">
      <c r="A20" s="10">
        <v>19</v>
      </c>
      <c r="B20" s="7" t="s">
        <v>577</v>
      </c>
      <c r="C20" s="34" t="s">
        <v>603</v>
      </c>
      <c r="D20" s="34" t="s">
        <v>603</v>
      </c>
      <c r="E20" s="34" t="s">
        <v>603</v>
      </c>
      <c r="F20" s="34" t="s">
        <v>603</v>
      </c>
      <c r="G20" s="34" t="s">
        <v>603</v>
      </c>
      <c r="H20" s="34" t="s">
        <v>603</v>
      </c>
      <c r="I20" s="34" t="s">
        <v>603</v>
      </c>
      <c r="J20" s="34" t="s">
        <v>603</v>
      </c>
      <c r="K20" s="34" t="s">
        <v>603</v>
      </c>
    </row>
    <row r="21" spans="1:16" ht="15" customHeight="1">
      <c r="A21" s="11">
        <v>20</v>
      </c>
      <c r="B21" s="6" t="s">
        <v>562</v>
      </c>
      <c r="C21" s="38" t="s">
        <v>603</v>
      </c>
      <c r="D21" s="38" t="s">
        <v>603</v>
      </c>
      <c r="E21" s="38" t="s">
        <v>603</v>
      </c>
      <c r="F21" s="38" t="s">
        <v>603</v>
      </c>
      <c r="G21" s="38" t="s">
        <v>603</v>
      </c>
      <c r="H21" s="38" t="s">
        <v>603</v>
      </c>
      <c r="I21" s="38" t="s">
        <v>603</v>
      </c>
      <c r="J21" s="38" t="s">
        <v>603</v>
      </c>
      <c r="K21" s="38" t="s">
        <v>603</v>
      </c>
    </row>
    <row r="22" spans="1:16" ht="15" customHeight="1">
      <c r="A22" s="10">
        <v>21</v>
      </c>
      <c r="B22" s="7" t="s">
        <v>596</v>
      </c>
      <c r="C22" s="34" t="s">
        <v>603</v>
      </c>
      <c r="D22" s="34" t="s">
        <v>603</v>
      </c>
      <c r="E22" s="34" t="s">
        <v>603</v>
      </c>
      <c r="F22" s="34" t="s">
        <v>603</v>
      </c>
      <c r="G22" s="34" t="s">
        <v>603</v>
      </c>
      <c r="H22" s="34" t="s">
        <v>603</v>
      </c>
      <c r="I22" s="34" t="s">
        <v>603</v>
      </c>
      <c r="J22" s="34" t="s">
        <v>603</v>
      </c>
      <c r="K22" s="34" t="s">
        <v>603</v>
      </c>
    </row>
    <row r="23" spans="1:16" ht="15" customHeight="1">
      <c r="A23" s="11">
        <v>22</v>
      </c>
      <c r="B23" s="6" t="s">
        <v>585</v>
      </c>
      <c r="C23" s="38" t="s">
        <v>603</v>
      </c>
      <c r="D23" s="38" t="s">
        <v>603</v>
      </c>
      <c r="E23" s="38" t="s">
        <v>603</v>
      </c>
      <c r="F23" s="38" t="s">
        <v>603</v>
      </c>
      <c r="G23" s="38" t="s">
        <v>603</v>
      </c>
      <c r="H23" s="38" t="s">
        <v>603</v>
      </c>
      <c r="I23" s="38" t="s">
        <v>603</v>
      </c>
      <c r="J23" s="38" t="s">
        <v>603</v>
      </c>
      <c r="K23" s="38" t="s">
        <v>603</v>
      </c>
    </row>
    <row r="24" spans="1:16" ht="15.75" customHeight="1">
      <c r="A24" s="10">
        <v>23</v>
      </c>
      <c r="B24" s="7" t="s">
        <v>188</v>
      </c>
      <c r="C24" s="34" t="s">
        <v>603</v>
      </c>
      <c r="D24" s="34" t="s">
        <v>603</v>
      </c>
      <c r="E24" s="34" t="s">
        <v>603</v>
      </c>
      <c r="F24" s="34" t="s">
        <v>603</v>
      </c>
      <c r="G24" s="34" t="s">
        <v>603</v>
      </c>
      <c r="H24" s="34" t="s">
        <v>603</v>
      </c>
      <c r="I24" s="34" t="s">
        <v>603</v>
      </c>
      <c r="J24" s="34" t="s">
        <v>603</v>
      </c>
      <c r="K24" s="34" t="s">
        <v>603</v>
      </c>
    </row>
    <row r="25" spans="1:16" ht="15.75" customHeight="1">
      <c r="A25" s="11">
        <v>24</v>
      </c>
      <c r="B25" s="6" t="s">
        <v>610</v>
      </c>
      <c r="C25" s="38" t="s">
        <v>603</v>
      </c>
      <c r="D25" s="38" t="s">
        <v>603</v>
      </c>
      <c r="E25" s="38" t="s">
        <v>603</v>
      </c>
      <c r="F25" s="38" t="s">
        <v>603</v>
      </c>
      <c r="G25" s="38" t="s">
        <v>603</v>
      </c>
      <c r="H25" s="38" t="s">
        <v>603</v>
      </c>
      <c r="I25" s="38" t="s">
        <v>603</v>
      </c>
      <c r="J25" s="38" t="s">
        <v>603</v>
      </c>
      <c r="K25" s="38" t="s">
        <v>603</v>
      </c>
    </row>
    <row r="26" spans="1:16" ht="15.75" customHeight="1">
      <c r="A26" s="4">
        <v>25</v>
      </c>
      <c r="B26" s="4" t="s">
        <v>213</v>
      </c>
      <c r="C26" s="34" t="s">
        <v>603</v>
      </c>
      <c r="D26" s="34" t="s">
        <v>603</v>
      </c>
      <c r="E26" s="34" t="s">
        <v>603</v>
      </c>
      <c r="F26" s="34" t="s">
        <v>603</v>
      </c>
      <c r="G26" s="34" t="s">
        <v>603</v>
      </c>
      <c r="H26" s="34" t="s">
        <v>603</v>
      </c>
      <c r="I26" s="34" t="s">
        <v>603</v>
      </c>
      <c r="J26" s="34" t="s">
        <v>603</v>
      </c>
      <c r="K26" s="34" t="s">
        <v>603</v>
      </c>
    </row>
    <row r="27" spans="1:16" ht="15.75" customHeight="1">
      <c r="A27" s="26">
        <v>26</v>
      </c>
      <c r="B27" s="26" t="s">
        <v>611</v>
      </c>
      <c r="C27" s="38" t="s">
        <v>603</v>
      </c>
      <c r="D27" s="38" t="s">
        <v>603</v>
      </c>
      <c r="E27" s="38" t="s">
        <v>603</v>
      </c>
      <c r="F27" s="38" t="s">
        <v>603</v>
      </c>
      <c r="G27" s="38" t="s">
        <v>603</v>
      </c>
      <c r="H27" s="38" t="s">
        <v>603</v>
      </c>
      <c r="I27" s="38" t="s">
        <v>603</v>
      </c>
      <c r="J27" s="38" t="s">
        <v>603</v>
      </c>
      <c r="K27" s="38" t="s">
        <v>603</v>
      </c>
    </row>
    <row r="28" spans="1:16" ht="15.75" customHeight="1">
      <c r="A28" s="4">
        <v>27</v>
      </c>
      <c r="B28" s="4" t="s">
        <v>128</v>
      </c>
      <c r="C28" s="34" t="s">
        <v>603</v>
      </c>
      <c r="D28" s="34" t="s">
        <v>603</v>
      </c>
      <c r="E28" s="34" t="s">
        <v>603</v>
      </c>
      <c r="F28" s="34" t="s">
        <v>603</v>
      </c>
      <c r="G28" s="34" t="s">
        <v>603</v>
      </c>
      <c r="H28" s="34" t="s">
        <v>603</v>
      </c>
      <c r="I28" s="34" t="s">
        <v>603</v>
      </c>
      <c r="J28" s="34" t="s">
        <v>603</v>
      </c>
      <c r="K28" s="34" t="s">
        <v>603</v>
      </c>
    </row>
    <row r="29" spans="1:16" ht="15.75" customHeight="1">
      <c r="A29" s="26">
        <v>28</v>
      </c>
      <c r="B29" s="26" t="s">
        <v>612</v>
      </c>
      <c r="C29" s="92" t="s">
        <v>603</v>
      </c>
      <c r="D29" s="92" t="s">
        <v>603</v>
      </c>
      <c r="E29" s="92" t="s">
        <v>603</v>
      </c>
      <c r="F29" s="92" t="s">
        <v>603</v>
      </c>
      <c r="G29" s="92" t="s">
        <v>603</v>
      </c>
      <c r="H29" s="92" t="s">
        <v>603</v>
      </c>
      <c r="I29" s="92" t="s">
        <v>603</v>
      </c>
      <c r="J29" s="92" t="s">
        <v>603</v>
      </c>
      <c r="K29" s="92" t="s">
        <v>603</v>
      </c>
    </row>
    <row r="30" spans="1:16" ht="15.75" customHeight="1">
      <c r="A30" s="4">
        <v>30</v>
      </c>
      <c r="B30" s="42" t="s">
        <v>613</v>
      </c>
      <c r="C30" s="44" t="s">
        <v>603</v>
      </c>
      <c r="D30" s="56" t="s">
        <v>603</v>
      </c>
      <c r="E30" s="56" t="s">
        <v>603</v>
      </c>
      <c r="F30" s="56" t="s">
        <v>603</v>
      </c>
      <c r="G30" s="56" t="s">
        <v>603</v>
      </c>
      <c r="H30" s="56" t="s">
        <v>603</v>
      </c>
      <c r="I30" s="56" t="s">
        <v>603</v>
      </c>
      <c r="J30" s="56" t="s">
        <v>603</v>
      </c>
      <c r="K30" s="56" t="s">
        <v>603</v>
      </c>
    </row>
    <row r="31" spans="1:16" ht="15.75" customHeight="1">
      <c r="A31" s="26">
        <v>31</v>
      </c>
      <c r="B31" s="43" t="s">
        <v>130</v>
      </c>
      <c r="C31" s="36" t="s">
        <v>603</v>
      </c>
      <c r="D31" s="38" t="s">
        <v>603</v>
      </c>
      <c r="E31" s="38" t="s">
        <v>603</v>
      </c>
      <c r="F31" s="38" t="s">
        <v>603</v>
      </c>
      <c r="G31" s="38" t="s">
        <v>603</v>
      </c>
      <c r="H31" s="38" t="s">
        <v>603</v>
      </c>
      <c r="I31" s="38" t="s">
        <v>603</v>
      </c>
      <c r="J31" s="38" t="s">
        <v>603</v>
      </c>
      <c r="K31" s="38" t="s">
        <v>603</v>
      </c>
    </row>
    <row r="32" spans="1:16" ht="15.75" customHeight="1">
      <c r="A32" s="4">
        <v>32</v>
      </c>
      <c r="B32" s="42" t="s">
        <v>112</v>
      </c>
      <c r="C32" s="39" t="s">
        <v>603</v>
      </c>
      <c r="D32" s="34" t="s">
        <v>603</v>
      </c>
      <c r="E32" s="34" t="s">
        <v>603</v>
      </c>
      <c r="F32" s="34" t="s">
        <v>603</v>
      </c>
      <c r="G32" s="34" t="s">
        <v>603</v>
      </c>
      <c r="H32" s="34" t="s">
        <v>603</v>
      </c>
      <c r="I32" s="34" t="s">
        <v>603</v>
      </c>
      <c r="J32" s="34" t="s">
        <v>603</v>
      </c>
      <c r="K32" s="34" t="s">
        <v>603</v>
      </c>
    </row>
    <row r="33" spans="1:11" ht="15.75" customHeight="1">
      <c r="A33" s="26">
        <v>33</v>
      </c>
      <c r="B33" s="43" t="s">
        <v>52</v>
      </c>
      <c r="C33" s="36" t="s">
        <v>603</v>
      </c>
      <c r="D33" s="38" t="s">
        <v>603</v>
      </c>
      <c r="E33" s="38" t="s">
        <v>603</v>
      </c>
      <c r="F33" s="38" t="s">
        <v>603</v>
      </c>
      <c r="G33" s="38" t="s">
        <v>603</v>
      </c>
      <c r="H33" s="38" t="s">
        <v>603</v>
      </c>
      <c r="I33" s="38" t="s">
        <v>603</v>
      </c>
      <c r="J33" s="38" t="s">
        <v>603</v>
      </c>
      <c r="K33" s="38" t="s">
        <v>603</v>
      </c>
    </row>
    <row r="34" spans="1:11" ht="15.75" customHeight="1">
      <c r="A34" s="4">
        <v>35</v>
      </c>
      <c r="B34" s="42" t="s">
        <v>209</v>
      </c>
      <c r="C34" s="39" t="s">
        <v>603</v>
      </c>
      <c r="D34" s="34" t="s">
        <v>603</v>
      </c>
      <c r="E34" s="34" t="s">
        <v>603</v>
      </c>
      <c r="F34" s="34" t="s">
        <v>603</v>
      </c>
      <c r="G34" s="34" t="s">
        <v>603</v>
      </c>
      <c r="H34" s="34" t="s">
        <v>603</v>
      </c>
      <c r="I34" s="34" t="s">
        <v>603</v>
      </c>
      <c r="J34" s="34" t="s">
        <v>603</v>
      </c>
      <c r="K34" s="34" t="s">
        <v>603</v>
      </c>
    </row>
    <row r="35" spans="1:11" ht="15.75" customHeight="1"/>
    <row r="36" spans="1:11" ht="15.75" customHeight="1"/>
    <row r="37" spans="1:11" ht="15.75" customHeight="1"/>
    <row r="38" spans="1:11" ht="15.75" customHeight="1"/>
    <row r="39" spans="1:11" ht="15.75" customHeight="1"/>
    <row r="40" spans="1:11" ht="15.75" customHeight="1"/>
    <row r="41" spans="1:11" ht="15.75" customHeight="1"/>
    <row r="42" spans="1:11" ht="15.75" customHeight="1"/>
    <row r="43" spans="1:11" ht="15.75" customHeight="1"/>
    <row r="44" spans="1:11" ht="15.75" customHeight="1"/>
    <row r="45" spans="1:11" ht="15.75" customHeight="1"/>
    <row r="46" spans="1:11" ht="15.75" customHeight="1"/>
    <row r="47" spans="1:11" ht="15.75" customHeight="1"/>
    <row r="48" spans="1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M1:P1"/>
    <mergeCell ref="N10:O10"/>
    <mergeCell ref="M17:P17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999"/>
  <sheetViews>
    <sheetView workbookViewId="0">
      <pane ySplit="1" topLeftCell="A2" activePane="bottomLeft" state="frozen"/>
      <selection pane="bottomLeft" activeCell="P24" sqref="P24"/>
    </sheetView>
  </sheetViews>
  <sheetFormatPr defaultColWidth="14.42578125" defaultRowHeight="15" customHeight="1"/>
  <cols>
    <col min="1" max="1" width="6.42578125" customWidth="1"/>
    <col min="2" max="2" width="9.140625" customWidth="1"/>
    <col min="3" max="3" width="19" customWidth="1"/>
    <col min="4" max="7" width="9.140625" customWidth="1"/>
    <col min="8" max="8" width="11.5703125" customWidth="1"/>
    <col min="9" max="11" width="9.140625" customWidth="1"/>
    <col min="12" max="12" width="13.28515625" customWidth="1"/>
    <col min="13" max="13" width="2" customWidth="1"/>
    <col min="14" max="14" width="9.140625" customWidth="1"/>
    <col min="15" max="15" width="16.42578125" customWidth="1"/>
    <col min="16" max="16" width="4.85546875" customWidth="1"/>
    <col min="17" max="17" width="21.28515625" customWidth="1"/>
    <col min="18" max="18" width="5.85546875" customWidth="1"/>
    <col min="19" max="19" width="9.140625" customWidth="1"/>
    <col min="20" max="26" width="8.7109375" customWidth="1"/>
  </cols>
  <sheetData>
    <row r="1" spans="1:20" ht="16.5" customHeight="1">
      <c r="A1" s="8" t="s">
        <v>551</v>
      </c>
      <c r="B1" s="8" t="s">
        <v>552</v>
      </c>
      <c r="C1" s="8" t="s">
        <v>553</v>
      </c>
      <c r="D1" s="93" t="s">
        <v>554</v>
      </c>
      <c r="E1" s="8" t="s">
        <v>7</v>
      </c>
      <c r="F1" s="8" t="s">
        <v>601</v>
      </c>
      <c r="G1" s="8" t="s">
        <v>2</v>
      </c>
      <c r="H1" s="8" t="s">
        <v>555</v>
      </c>
      <c r="I1" s="8" t="s">
        <v>6</v>
      </c>
      <c r="J1" s="8" t="s">
        <v>280</v>
      </c>
      <c r="K1" s="8" t="s">
        <v>556</v>
      </c>
      <c r="L1" s="8" t="s">
        <v>602</v>
      </c>
      <c r="N1" s="481" t="s">
        <v>557</v>
      </c>
      <c r="O1" s="482"/>
      <c r="P1" s="482"/>
      <c r="Q1" s="482"/>
      <c r="R1" s="424"/>
      <c r="S1" s="87"/>
    </row>
    <row r="2" spans="1:20" ht="16.5" customHeight="1">
      <c r="A2" s="4" t="s">
        <v>558</v>
      </c>
      <c r="B2" s="4">
        <v>1</v>
      </c>
      <c r="C2" s="4" t="s">
        <v>104</v>
      </c>
      <c r="D2" s="4">
        <v>22</v>
      </c>
      <c r="E2" s="4">
        <v>47</v>
      </c>
      <c r="F2" s="4">
        <v>24</v>
      </c>
      <c r="G2" s="4">
        <v>12</v>
      </c>
      <c r="H2" s="94">
        <f t="shared" ref="H2:H5" si="0">G2/E2</f>
        <v>0.25531914893617019</v>
      </c>
      <c r="I2" s="4">
        <v>0</v>
      </c>
      <c r="J2" s="4">
        <v>12</v>
      </c>
      <c r="K2" s="4">
        <v>1</v>
      </c>
      <c r="L2" s="4">
        <v>1</v>
      </c>
      <c r="N2" s="67">
        <v>43904</v>
      </c>
      <c r="O2" t="s">
        <v>559</v>
      </c>
      <c r="P2" s="68">
        <v>4</v>
      </c>
      <c r="Q2" t="s">
        <v>522</v>
      </c>
      <c r="R2" s="68">
        <v>15</v>
      </c>
    </row>
    <row r="3" spans="1:20" ht="16.5" customHeight="1">
      <c r="A3" s="26" t="s">
        <v>558</v>
      </c>
      <c r="B3" s="26">
        <v>2</v>
      </c>
      <c r="C3" s="26" t="s">
        <v>126</v>
      </c>
      <c r="D3" s="26">
        <v>28</v>
      </c>
      <c r="E3" s="26">
        <v>11</v>
      </c>
      <c r="F3" s="26">
        <v>6</v>
      </c>
      <c r="G3" s="26">
        <v>3</v>
      </c>
      <c r="H3" s="95">
        <f t="shared" si="0"/>
        <v>0.27272727272727271</v>
      </c>
      <c r="I3" s="26">
        <v>2</v>
      </c>
      <c r="J3" s="26">
        <v>5</v>
      </c>
      <c r="K3" s="26">
        <v>1</v>
      </c>
      <c r="L3" s="26">
        <v>0</v>
      </c>
      <c r="N3" s="88">
        <v>43908</v>
      </c>
      <c r="O3" s="89" t="s">
        <v>547</v>
      </c>
      <c r="P3" s="96">
        <v>9</v>
      </c>
      <c r="Q3" s="89" t="s">
        <v>559</v>
      </c>
      <c r="R3" s="96">
        <v>7</v>
      </c>
    </row>
    <row r="4" spans="1:20" ht="16.5" customHeight="1">
      <c r="A4" s="4" t="s">
        <v>558</v>
      </c>
      <c r="B4" s="4">
        <v>3</v>
      </c>
      <c r="C4" s="4" t="s">
        <v>614</v>
      </c>
      <c r="D4" s="4">
        <v>12</v>
      </c>
      <c r="E4" s="4">
        <v>4</v>
      </c>
      <c r="F4" s="4">
        <v>2</v>
      </c>
      <c r="G4" s="4">
        <v>1</v>
      </c>
      <c r="H4" s="94">
        <f t="shared" si="0"/>
        <v>0.25</v>
      </c>
      <c r="I4" s="4">
        <v>1</v>
      </c>
      <c r="J4" s="4">
        <v>2</v>
      </c>
      <c r="K4" s="4">
        <v>3</v>
      </c>
      <c r="L4" s="4">
        <v>0</v>
      </c>
      <c r="N4" s="58">
        <v>43918</v>
      </c>
      <c r="O4" s="46" t="s">
        <v>559</v>
      </c>
      <c r="P4" s="59">
        <v>20</v>
      </c>
      <c r="Q4" s="46" t="s">
        <v>546</v>
      </c>
      <c r="R4" s="59">
        <v>10</v>
      </c>
    </row>
    <row r="5" spans="1:20" ht="16.5" customHeight="1">
      <c r="A5" s="26" t="s">
        <v>43</v>
      </c>
      <c r="B5" s="26">
        <v>4</v>
      </c>
      <c r="C5" s="26" t="s">
        <v>121</v>
      </c>
      <c r="D5" s="26">
        <v>26</v>
      </c>
      <c r="E5" s="26">
        <v>1</v>
      </c>
      <c r="F5" s="26">
        <v>0</v>
      </c>
      <c r="G5" s="26">
        <v>0</v>
      </c>
      <c r="H5" s="95">
        <f t="shared" si="0"/>
        <v>0</v>
      </c>
      <c r="I5" s="26">
        <v>1</v>
      </c>
      <c r="J5" s="26">
        <v>1</v>
      </c>
      <c r="K5" s="26">
        <v>8</v>
      </c>
      <c r="L5" s="26">
        <v>1</v>
      </c>
      <c r="N5" s="97">
        <v>43924</v>
      </c>
      <c r="O5" s="98" t="s">
        <v>559</v>
      </c>
      <c r="P5" s="99">
        <v>23</v>
      </c>
      <c r="Q5" s="98" t="s">
        <v>533</v>
      </c>
      <c r="R5" s="99">
        <v>0</v>
      </c>
    </row>
    <row r="6" spans="1:20" ht="17.25" customHeight="1">
      <c r="A6" s="4" t="s">
        <v>43</v>
      </c>
      <c r="B6" s="4">
        <v>5</v>
      </c>
      <c r="C6" s="4" t="s">
        <v>184</v>
      </c>
      <c r="D6" s="4">
        <v>8</v>
      </c>
      <c r="E6" s="4">
        <v>0</v>
      </c>
      <c r="F6" s="4">
        <v>0</v>
      </c>
      <c r="G6" s="4">
        <v>0</v>
      </c>
      <c r="H6" s="94">
        <v>0</v>
      </c>
      <c r="I6" s="4">
        <v>0</v>
      </c>
      <c r="J6" s="4">
        <v>0</v>
      </c>
      <c r="K6" s="4">
        <v>9</v>
      </c>
      <c r="L6" s="4">
        <v>2</v>
      </c>
      <c r="N6" s="67">
        <v>43926</v>
      </c>
      <c r="O6" t="s">
        <v>502</v>
      </c>
      <c r="P6" s="68">
        <v>17</v>
      </c>
      <c r="Q6" t="s">
        <v>559</v>
      </c>
      <c r="R6" s="68">
        <v>6</v>
      </c>
    </row>
    <row r="7" spans="1:20" ht="16.5" customHeight="1">
      <c r="A7" s="26" t="s">
        <v>563</v>
      </c>
      <c r="B7" s="26">
        <v>6</v>
      </c>
      <c r="C7" s="26" t="s">
        <v>88</v>
      </c>
      <c r="D7" s="26">
        <v>16</v>
      </c>
      <c r="E7" s="26">
        <v>121</v>
      </c>
      <c r="F7" s="26">
        <v>62</v>
      </c>
      <c r="G7" s="26">
        <v>29</v>
      </c>
      <c r="H7" s="95">
        <f>G7/E7</f>
        <v>0.23966942148760331</v>
      </c>
      <c r="I7" s="26">
        <v>6</v>
      </c>
      <c r="J7" s="26">
        <v>35</v>
      </c>
      <c r="K7" s="26">
        <v>9</v>
      </c>
      <c r="L7" s="26">
        <v>0</v>
      </c>
      <c r="N7" s="88">
        <v>43930</v>
      </c>
      <c r="O7" s="89" t="s">
        <v>524</v>
      </c>
      <c r="P7" s="96">
        <v>18</v>
      </c>
      <c r="Q7" s="89" t="s">
        <v>559</v>
      </c>
      <c r="R7" s="96">
        <v>4</v>
      </c>
    </row>
    <row r="8" spans="1:20" ht="16.5" customHeight="1">
      <c r="A8" s="4" t="s">
        <v>569</v>
      </c>
      <c r="B8" s="4">
        <v>7</v>
      </c>
      <c r="C8" s="4" t="s">
        <v>192</v>
      </c>
      <c r="D8" s="4">
        <v>5</v>
      </c>
      <c r="E8" s="4">
        <v>0</v>
      </c>
      <c r="F8" s="4">
        <v>0</v>
      </c>
      <c r="G8" s="4">
        <v>0</v>
      </c>
      <c r="H8" s="94">
        <v>0</v>
      </c>
      <c r="I8" s="4">
        <v>0</v>
      </c>
      <c r="J8" s="4">
        <v>0</v>
      </c>
      <c r="K8" s="4">
        <v>4</v>
      </c>
      <c r="L8" s="4">
        <v>0</v>
      </c>
      <c r="N8" s="67">
        <v>43936</v>
      </c>
      <c r="O8" t="s">
        <v>559</v>
      </c>
      <c r="P8" s="68">
        <v>3</v>
      </c>
      <c r="Q8" t="s">
        <v>615</v>
      </c>
      <c r="R8" s="68">
        <v>15</v>
      </c>
      <c r="S8" s="438" t="s">
        <v>616</v>
      </c>
      <c r="T8" s="438"/>
    </row>
    <row r="9" spans="1:20" ht="16.5" customHeight="1">
      <c r="A9" s="26" t="s">
        <v>563</v>
      </c>
      <c r="B9" s="26">
        <v>8</v>
      </c>
      <c r="C9" s="26" t="s">
        <v>127</v>
      </c>
      <c r="D9" s="26">
        <v>16</v>
      </c>
      <c r="E9" s="26">
        <v>33</v>
      </c>
      <c r="F9" s="26">
        <v>20</v>
      </c>
      <c r="G9" s="26">
        <v>5</v>
      </c>
      <c r="H9" s="95">
        <f>G9/E9</f>
        <v>0.15151515151515152</v>
      </c>
      <c r="I9" s="26">
        <v>2</v>
      </c>
      <c r="J9" s="26">
        <v>7</v>
      </c>
      <c r="K9" s="26">
        <v>9</v>
      </c>
      <c r="L9" s="26">
        <v>0</v>
      </c>
      <c r="N9" s="88">
        <v>43943</v>
      </c>
      <c r="O9" s="89" t="s">
        <v>559</v>
      </c>
      <c r="P9" s="96">
        <v>2</v>
      </c>
      <c r="Q9" s="89" t="s">
        <v>544</v>
      </c>
      <c r="R9" s="96">
        <v>9</v>
      </c>
    </row>
    <row r="10" spans="1:20" ht="16.5" customHeight="1">
      <c r="A10" s="4" t="s">
        <v>579</v>
      </c>
      <c r="B10" s="4">
        <v>9</v>
      </c>
      <c r="C10" s="4" t="s">
        <v>148</v>
      </c>
      <c r="D10" s="4">
        <v>1</v>
      </c>
      <c r="E10" s="4">
        <v>0</v>
      </c>
      <c r="F10" s="4">
        <v>0</v>
      </c>
      <c r="G10" s="4">
        <v>0</v>
      </c>
      <c r="H10" s="94">
        <v>0</v>
      </c>
      <c r="I10" s="4">
        <v>0</v>
      </c>
      <c r="J10" s="4">
        <v>0</v>
      </c>
      <c r="K10" s="4">
        <v>0</v>
      </c>
      <c r="L10" s="4">
        <v>0</v>
      </c>
      <c r="N10" s="58">
        <v>43946</v>
      </c>
      <c r="O10" s="46" t="s">
        <v>507</v>
      </c>
      <c r="P10" s="59">
        <v>3</v>
      </c>
      <c r="Q10" s="46" t="s">
        <v>559</v>
      </c>
      <c r="R10" s="59">
        <v>14</v>
      </c>
    </row>
    <row r="11" spans="1:20" ht="16.5" customHeight="1">
      <c r="A11" s="26" t="s">
        <v>558</v>
      </c>
      <c r="B11" s="26">
        <v>10</v>
      </c>
      <c r="C11" s="26" t="s">
        <v>95</v>
      </c>
      <c r="D11" s="26">
        <v>43</v>
      </c>
      <c r="E11" s="26">
        <v>57</v>
      </c>
      <c r="F11" s="26">
        <v>33</v>
      </c>
      <c r="G11" s="26">
        <v>14</v>
      </c>
      <c r="H11" s="95">
        <f t="shared" ref="H11:H12" si="1">G11/E11</f>
        <v>0.24561403508771928</v>
      </c>
      <c r="I11" s="26">
        <v>4</v>
      </c>
      <c r="J11" s="26">
        <v>18</v>
      </c>
      <c r="K11" s="26">
        <v>8</v>
      </c>
      <c r="L11" s="26">
        <v>1</v>
      </c>
      <c r="N11" s="88">
        <v>43950</v>
      </c>
      <c r="O11" s="89" t="s">
        <v>559</v>
      </c>
      <c r="P11" s="96">
        <v>4</v>
      </c>
      <c r="Q11" s="89" t="s">
        <v>517</v>
      </c>
      <c r="R11" s="96">
        <v>9</v>
      </c>
    </row>
    <row r="12" spans="1:20" ht="16.5" customHeight="1">
      <c r="A12" s="221" t="s">
        <v>563</v>
      </c>
      <c r="B12" s="221">
        <v>11</v>
      </c>
      <c r="C12" s="221" t="s">
        <v>609</v>
      </c>
      <c r="D12" s="221">
        <v>0</v>
      </c>
      <c r="E12" s="221">
        <v>3</v>
      </c>
      <c r="F12" s="221">
        <v>1</v>
      </c>
      <c r="G12" s="221">
        <v>0</v>
      </c>
      <c r="H12" s="222">
        <f t="shared" si="1"/>
        <v>0</v>
      </c>
      <c r="I12" s="221">
        <v>0</v>
      </c>
      <c r="J12" s="221">
        <v>0</v>
      </c>
      <c r="K12" s="221">
        <v>1</v>
      </c>
      <c r="L12" s="221">
        <v>0</v>
      </c>
      <c r="N12" s="67">
        <v>43952</v>
      </c>
      <c r="O12" t="s">
        <v>559</v>
      </c>
      <c r="P12" s="68">
        <v>6</v>
      </c>
      <c r="Q12" t="s">
        <v>518</v>
      </c>
      <c r="R12" s="68">
        <v>15</v>
      </c>
      <c r="S12" s="438" t="s">
        <v>617</v>
      </c>
      <c r="T12" s="438"/>
    </row>
    <row r="13" spans="1:20" ht="16.5" customHeight="1">
      <c r="A13" s="223" t="s">
        <v>579</v>
      </c>
      <c r="B13" s="223">
        <v>12</v>
      </c>
      <c r="C13" s="223" t="s">
        <v>196</v>
      </c>
      <c r="D13" s="223">
        <v>0</v>
      </c>
      <c r="E13" s="223">
        <v>0</v>
      </c>
      <c r="F13" s="223">
        <v>0</v>
      </c>
      <c r="G13" s="223">
        <v>0</v>
      </c>
      <c r="H13" s="224">
        <v>0</v>
      </c>
      <c r="I13" s="223">
        <v>0</v>
      </c>
      <c r="J13" s="223">
        <v>0</v>
      </c>
      <c r="K13" s="223">
        <v>0</v>
      </c>
      <c r="L13" s="223">
        <v>0</v>
      </c>
      <c r="N13" s="97">
        <v>43959</v>
      </c>
      <c r="O13" s="98" t="s">
        <v>618</v>
      </c>
      <c r="P13" s="99">
        <v>5</v>
      </c>
      <c r="Q13" s="98" t="s">
        <v>619</v>
      </c>
      <c r="R13" s="99">
        <v>12</v>
      </c>
      <c r="S13" s="98" t="s">
        <v>620</v>
      </c>
    </row>
    <row r="14" spans="1:20" ht="16.5" customHeight="1">
      <c r="A14" s="225" t="s">
        <v>569</v>
      </c>
      <c r="B14" s="225">
        <v>13</v>
      </c>
      <c r="C14" s="225" t="s">
        <v>125</v>
      </c>
      <c r="D14" s="225">
        <v>25</v>
      </c>
      <c r="E14" s="225">
        <v>0</v>
      </c>
      <c r="F14" s="225">
        <v>0</v>
      </c>
      <c r="G14" s="225">
        <v>0</v>
      </c>
      <c r="H14" s="226">
        <v>0</v>
      </c>
      <c r="I14" s="225">
        <v>0</v>
      </c>
      <c r="J14" s="225">
        <v>0</v>
      </c>
      <c r="K14" s="225">
        <v>11</v>
      </c>
      <c r="L14" s="225">
        <v>6</v>
      </c>
      <c r="N14" s="91">
        <v>43961</v>
      </c>
      <c r="O14" t="s">
        <v>619</v>
      </c>
      <c r="P14" s="68">
        <v>1</v>
      </c>
      <c r="Q14" t="s">
        <v>621</v>
      </c>
      <c r="R14" s="68">
        <v>13</v>
      </c>
      <c r="S14" t="s">
        <v>620</v>
      </c>
    </row>
    <row r="15" spans="1:20" ht="16.5" customHeight="1">
      <c r="A15" s="223" t="s">
        <v>569</v>
      </c>
      <c r="B15" s="223">
        <v>14</v>
      </c>
      <c r="C15" s="223" t="s">
        <v>106</v>
      </c>
      <c r="D15" s="223">
        <v>36</v>
      </c>
      <c r="E15" s="223">
        <v>5</v>
      </c>
      <c r="F15" s="223">
        <v>1</v>
      </c>
      <c r="G15" s="223">
        <v>1</v>
      </c>
      <c r="H15" s="224">
        <f t="shared" ref="H15:H18" si="2">G15/E15</f>
        <v>0.2</v>
      </c>
      <c r="I15" s="223">
        <v>0</v>
      </c>
      <c r="J15" s="223">
        <v>1</v>
      </c>
      <c r="K15" s="223">
        <v>21</v>
      </c>
      <c r="L15" s="223">
        <v>2</v>
      </c>
      <c r="N15" s="90">
        <v>43968</v>
      </c>
      <c r="O15" s="89" t="s">
        <v>619</v>
      </c>
      <c r="P15" s="96">
        <v>6</v>
      </c>
      <c r="Q15" s="89" t="s">
        <v>622</v>
      </c>
      <c r="R15" s="96">
        <v>19</v>
      </c>
      <c r="S15" s="89" t="s">
        <v>568</v>
      </c>
    </row>
    <row r="16" spans="1:20" ht="16.5" customHeight="1">
      <c r="A16" s="225" t="s">
        <v>569</v>
      </c>
      <c r="B16" s="225">
        <v>15</v>
      </c>
      <c r="C16" s="225" t="s">
        <v>109</v>
      </c>
      <c r="D16" s="225">
        <v>100</v>
      </c>
      <c r="E16" s="225">
        <v>2</v>
      </c>
      <c r="F16" s="225">
        <v>2</v>
      </c>
      <c r="G16" s="225">
        <v>1</v>
      </c>
      <c r="H16" s="226">
        <f t="shared" si="2"/>
        <v>0.5</v>
      </c>
      <c r="I16" s="225">
        <v>3</v>
      </c>
      <c r="J16" s="225">
        <v>4</v>
      </c>
      <c r="K16" s="225">
        <v>102</v>
      </c>
      <c r="L16" s="225">
        <v>20</v>
      </c>
      <c r="N16" s="417" t="s">
        <v>573</v>
      </c>
      <c r="O16" s="401"/>
      <c r="P16" s="48">
        <v>112</v>
      </c>
    </row>
    <row r="17" spans="1:16" ht="16.5" customHeight="1">
      <c r="A17" s="223" t="s">
        <v>563</v>
      </c>
      <c r="B17" s="223">
        <v>16</v>
      </c>
      <c r="C17" s="223" t="s">
        <v>94</v>
      </c>
      <c r="D17" s="223">
        <v>12</v>
      </c>
      <c r="E17" s="223">
        <v>52</v>
      </c>
      <c r="F17" s="223">
        <v>35</v>
      </c>
      <c r="G17" s="223">
        <v>17</v>
      </c>
      <c r="H17" s="224">
        <f t="shared" si="2"/>
        <v>0.32692307692307693</v>
      </c>
      <c r="I17" s="223">
        <v>6</v>
      </c>
      <c r="J17" s="223">
        <v>23</v>
      </c>
      <c r="K17" s="223">
        <v>2</v>
      </c>
      <c r="L17" s="223">
        <v>0</v>
      </c>
      <c r="N17" s="423" t="s">
        <v>575</v>
      </c>
      <c r="O17" s="401"/>
      <c r="P17" s="37">
        <v>157</v>
      </c>
    </row>
    <row r="18" spans="1:16" ht="16.5" customHeight="1">
      <c r="A18" s="225" t="s">
        <v>558</v>
      </c>
      <c r="B18" s="225">
        <v>17</v>
      </c>
      <c r="C18" s="225" t="s">
        <v>141</v>
      </c>
      <c r="D18" s="225">
        <v>7</v>
      </c>
      <c r="E18" s="225">
        <v>24</v>
      </c>
      <c r="F18" s="225">
        <v>11</v>
      </c>
      <c r="G18" s="225">
        <v>5</v>
      </c>
      <c r="H18" s="226">
        <f t="shared" si="2"/>
        <v>0.20833333333333334</v>
      </c>
      <c r="I18" s="225">
        <v>2</v>
      </c>
      <c r="J18" s="225">
        <v>7</v>
      </c>
      <c r="K18" s="225">
        <v>4</v>
      </c>
      <c r="L18" s="225">
        <v>0</v>
      </c>
      <c r="N18" s="417" t="s">
        <v>3</v>
      </c>
      <c r="O18" s="401"/>
      <c r="P18" s="35">
        <v>8</v>
      </c>
    </row>
    <row r="19" spans="1:16" ht="16.5" customHeight="1">
      <c r="A19" s="223" t="s">
        <v>579</v>
      </c>
      <c r="B19" s="223">
        <v>18</v>
      </c>
      <c r="C19" s="223" t="s">
        <v>165</v>
      </c>
      <c r="D19" s="223">
        <v>0</v>
      </c>
      <c r="E19" s="223">
        <v>0</v>
      </c>
      <c r="F19" s="223">
        <v>0</v>
      </c>
      <c r="G19" s="223">
        <v>0</v>
      </c>
      <c r="H19" s="224">
        <v>0</v>
      </c>
      <c r="I19" s="223">
        <v>0</v>
      </c>
      <c r="J19" s="223">
        <v>0</v>
      </c>
      <c r="K19" s="223">
        <v>0</v>
      </c>
      <c r="L19" s="223">
        <v>0</v>
      </c>
      <c r="N19" s="423" t="s">
        <v>578</v>
      </c>
      <c r="O19" s="401"/>
      <c r="P19" s="37">
        <v>11.2</v>
      </c>
    </row>
    <row r="20" spans="1:16" ht="16.5" customHeight="1">
      <c r="A20" s="225" t="s">
        <v>558</v>
      </c>
      <c r="B20" s="225">
        <v>22</v>
      </c>
      <c r="C20" s="225" t="s">
        <v>623</v>
      </c>
      <c r="D20" s="225">
        <v>3</v>
      </c>
      <c r="E20" s="225">
        <v>0</v>
      </c>
      <c r="F20" s="225">
        <v>0</v>
      </c>
      <c r="G20" s="225">
        <v>0</v>
      </c>
      <c r="H20" s="226">
        <v>0</v>
      </c>
      <c r="I20" s="225">
        <v>0</v>
      </c>
      <c r="J20" s="225">
        <v>0</v>
      </c>
      <c r="K20" s="225">
        <v>0</v>
      </c>
      <c r="L20" s="225">
        <v>0</v>
      </c>
    </row>
    <row r="21" spans="1:16" ht="16.5" customHeight="1">
      <c r="A21" s="223" t="s">
        <v>558</v>
      </c>
      <c r="B21" s="223">
        <v>23</v>
      </c>
      <c r="C21" s="223" t="s">
        <v>188</v>
      </c>
      <c r="D21" s="223">
        <v>8</v>
      </c>
      <c r="E21" s="223">
        <v>4</v>
      </c>
      <c r="F21" s="223">
        <v>1</v>
      </c>
      <c r="G21" s="223">
        <v>1</v>
      </c>
      <c r="H21" s="224">
        <f t="shared" ref="H21:H22" si="3">G21/E21</f>
        <v>0.25</v>
      </c>
      <c r="I21" s="223">
        <v>1</v>
      </c>
      <c r="J21" s="223">
        <v>2</v>
      </c>
      <c r="K21" s="223">
        <v>0</v>
      </c>
      <c r="L21" s="223">
        <v>0</v>
      </c>
      <c r="N21" t="s">
        <v>582</v>
      </c>
      <c r="O21" t="s">
        <v>102</v>
      </c>
    </row>
    <row r="22" spans="1:16" ht="16.5" customHeight="1">
      <c r="A22" s="225" t="s">
        <v>558</v>
      </c>
      <c r="B22" s="225">
        <v>24</v>
      </c>
      <c r="C22" s="225" t="s">
        <v>50</v>
      </c>
      <c r="D22" s="225">
        <v>19</v>
      </c>
      <c r="E22" s="225">
        <v>81</v>
      </c>
      <c r="F22" s="225">
        <v>43</v>
      </c>
      <c r="G22" s="225">
        <v>17</v>
      </c>
      <c r="H22" s="226">
        <f t="shared" si="3"/>
        <v>0.20987654320987653</v>
      </c>
      <c r="I22" s="225">
        <v>6</v>
      </c>
      <c r="J22" s="225">
        <v>23</v>
      </c>
      <c r="K22" s="225">
        <v>3</v>
      </c>
      <c r="L22" s="225">
        <v>0</v>
      </c>
    </row>
    <row r="23" spans="1:16" ht="16.5" customHeight="1">
      <c r="A23" s="223" t="s">
        <v>563</v>
      </c>
      <c r="B23" s="223">
        <v>27</v>
      </c>
      <c r="C23" s="223" t="s">
        <v>40</v>
      </c>
      <c r="D23" s="223">
        <v>0</v>
      </c>
      <c r="E23" s="223">
        <v>0</v>
      </c>
      <c r="F23" s="223">
        <v>0</v>
      </c>
      <c r="G23" s="223">
        <v>0</v>
      </c>
      <c r="H23" s="224">
        <v>0</v>
      </c>
      <c r="I23" s="223">
        <v>0</v>
      </c>
      <c r="J23" s="223">
        <v>0</v>
      </c>
      <c r="K23" s="223">
        <v>0</v>
      </c>
      <c r="L23" s="223">
        <v>0</v>
      </c>
    </row>
    <row r="24" spans="1:16" ht="16.5" customHeight="1">
      <c r="A24" s="225" t="s">
        <v>569</v>
      </c>
      <c r="B24" s="225">
        <v>33</v>
      </c>
      <c r="C24" s="225" t="s">
        <v>624</v>
      </c>
      <c r="D24" s="225">
        <v>2</v>
      </c>
      <c r="E24" s="225">
        <v>0</v>
      </c>
      <c r="F24" s="225">
        <v>0</v>
      </c>
      <c r="G24" s="225">
        <v>0</v>
      </c>
      <c r="H24" s="226">
        <v>0</v>
      </c>
      <c r="I24" s="225">
        <v>0</v>
      </c>
      <c r="J24" s="225">
        <v>0</v>
      </c>
      <c r="K24" s="225">
        <v>1</v>
      </c>
      <c r="L24" s="225">
        <v>0</v>
      </c>
    </row>
    <row r="25" spans="1:16" ht="15.75" customHeight="1">
      <c r="A25" s="223" t="s">
        <v>563</v>
      </c>
      <c r="B25" s="223">
        <v>18</v>
      </c>
      <c r="C25" s="223" t="s">
        <v>129</v>
      </c>
      <c r="D25" s="223">
        <v>0</v>
      </c>
      <c r="E25" s="223">
        <v>1</v>
      </c>
      <c r="F25" s="223">
        <v>1</v>
      </c>
      <c r="G25" s="223">
        <v>1</v>
      </c>
      <c r="H25" s="224">
        <f t="shared" ref="H25:H27" si="4">G25/E25</f>
        <v>1</v>
      </c>
      <c r="I25" s="223">
        <v>0</v>
      </c>
      <c r="J25" s="223">
        <v>1</v>
      </c>
      <c r="K25" s="223">
        <v>0</v>
      </c>
      <c r="L25" s="223">
        <v>0</v>
      </c>
    </row>
    <row r="26" spans="1:16" ht="16.5" customHeight="1">
      <c r="A26" s="225" t="s">
        <v>563</v>
      </c>
      <c r="B26" s="225">
        <v>20</v>
      </c>
      <c r="C26" s="225" t="s">
        <v>607</v>
      </c>
      <c r="D26" s="225">
        <v>5</v>
      </c>
      <c r="E26" s="225">
        <v>9</v>
      </c>
      <c r="F26" s="225">
        <v>6</v>
      </c>
      <c r="G26" s="225">
        <v>3</v>
      </c>
      <c r="H26" s="226">
        <f t="shared" si="4"/>
        <v>0.33333333333333331</v>
      </c>
      <c r="I26" s="225">
        <v>2</v>
      </c>
      <c r="J26" s="225">
        <v>5</v>
      </c>
      <c r="K26" s="225">
        <v>1</v>
      </c>
      <c r="L26" s="225">
        <v>0</v>
      </c>
    </row>
    <row r="27" spans="1:16" ht="15.75" customHeight="1">
      <c r="A27" s="223" t="s">
        <v>558</v>
      </c>
      <c r="B27" s="223">
        <v>21</v>
      </c>
      <c r="C27" s="223" t="s">
        <v>596</v>
      </c>
      <c r="D27" s="223">
        <v>1</v>
      </c>
      <c r="E27" s="223">
        <v>1</v>
      </c>
      <c r="F27" s="223">
        <v>0</v>
      </c>
      <c r="G27" s="223">
        <v>0</v>
      </c>
      <c r="H27" s="224">
        <f t="shared" si="4"/>
        <v>0</v>
      </c>
      <c r="I27" s="223">
        <v>0</v>
      </c>
      <c r="J27" s="223">
        <v>0</v>
      </c>
      <c r="K27" s="223">
        <v>0</v>
      </c>
      <c r="L27" s="223">
        <v>0</v>
      </c>
    </row>
    <row r="28" spans="1:16" ht="15.75" customHeight="1">
      <c r="A28" s="225" t="s">
        <v>569</v>
      </c>
      <c r="B28" s="225">
        <v>25</v>
      </c>
      <c r="C28" s="225" t="s">
        <v>625</v>
      </c>
      <c r="D28" s="225">
        <v>4</v>
      </c>
      <c r="E28" s="225">
        <v>0</v>
      </c>
      <c r="F28" s="225">
        <v>0</v>
      </c>
      <c r="G28" s="225">
        <v>0</v>
      </c>
      <c r="H28" s="226">
        <v>0</v>
      </c>
      <c r="I28" s="225">
        <v>0</v>
      </c>
      <c r="J28" s="225">
        <v>0</v>
      </c>
      <c r="K28" s="225">
        <v>1</v>
      </c>
      <c r="L28" s="225">
        <v>0</v>
      </c>
    </row>
    <row r="29" spans="1:16" ht="15.75" customHeight="1">
      <c r="A29" s="223" t="s">
        <v>563</v>
      </c>
      <c r="B29" s="223">
        <v>26</v>
      </c>
      <c r="C29" s="223" t="s">
        <v>128</v>
      </c>
      <c r="D29" s="223">
        <v>3</v>
      </c>
      <c r="E29" s="223">
        <v>2</v>
      </c>
      <c r="F29" s="223">
        <v>2</v>
      </c>
      <c r="G29" s="223">
        <v>2</v>
      </c>
      <c r="H29" s="224">
        <f>G29/E29</f>
        <v>1</v>
      </c>
      <c r="I29" s="223">
        <v>1</v>
      </c>
      <c r="J29" s="223">
        <v>3</v>
      </c>
      <c r="K29" s="223">
        <v>1</v>
      </c>
      <c r="L29" s="223">
        <v>0</v>
      </c>
    </row>
    <row r="30" spans="1:16" ht="15.75" customHeight="1">
      <c r="A30" s="225" t="s">
        <v>569</v>
      </c>
      <c r="B30" s="225">
        <v>19</v>
      </c>
      <c r="C30" s="225" t="s">
        <v>577</v>
      </c>
      <c r="D30" s="225">
        <v>1</v>
      </c>
      <c r="E30" s="225">
        <v>0</v>
      </c>
      <c r="F30" s="225">
        <v>0</v>
      </c>
      <c r="G30" s="225">
        <v>0</v>
      </c>
      <c r="H30" s="226">
        <v>0</v>
      </c>
      <c r="I30" s="225">
        <v>0</v>
      </c>
      <c r="J30" s="225">
        <v>0</v>
      </c>
      <c r="K30" s="225">
        <v>1</v>
      </c>
      <c r="L30" s="225">
        <v>0</v>
      </c>
    </row>
    <row r="31" spans="1:16" s="219" customFormat="1" ht="15.75" customHeight="1">
      <c r="A31" s="223"/>
      <c r="B31" s="223"/>
      <c r="C31" s="223" t="s">
        <v>588</v>
      </c>
      <c r="D31" s="223">
        <f>SUM(D2:D30)</f>
        <v>403</v>
      </c>
      <c r="E31" s="223">
        <f>SUM(E2:E30)</f>
        <v>458</v>
      </c>
      <c r="F31" s="223">
        <f>SUM(F2:F30)</f>
        <v>250</v>
      </c>
      <c r="G31" s="223">
        <f>SUM(G2:G30)</f>
        <v>112</v>
      </c>
      <c r="H31" s="224">
        <f>G31/E31</f>
        <v>0.24454148471615719</v>
      </c>
      <c r="I31" s="223">
        <f>SUM(I2:I30)</f>
        <v>37</v>
      </c>
      <c r="J31" s="223">
        <f>SUM(J2:J30)</f>
        <v>149</v>
      </c>
      <c r="K31" s="223">
        <f>SUM(K2:K30)</f>
        <v>201</v>
      </c>
      <c r="L31" s="223">
        <f>SUM(L2:L30)</f>
        <v>33</v>
      </c>
    </row>
    <row r="32" spans="1:16" s="219" customFormat="1" ht="15.75" customHeight="1">
      <c r="A32" s="208"/>
      <c r="B32" s="208"/>
      <c r="C32" s="208"/>
      <c r="D32" s="208"/>
      <c r="E32" s="208"/>
      <c r="F32" s="208"/>
      <c r="G32" s="208"/>
      <c r="H32" s="220"/>
      <c r="I32" s="208"/>
      <c r="J32" s="208"/>
      <c r="K32" s="208"/>
      <c r="L32" s="208"/>
    </row>
    <row r="33" spans="1:12" s="219" customFormat="1" ht="15.75" customHeight="1">
      <c r="A33" s="488" t="s">
        <v>134</v>
      </c>
      <c r="B33" s="489"/>
      <c r="C33" s="218" t="s">
        <v>589</v>
      </c>
      <c r="D33" s="218" t="s">
        <v>590</v>
      </c>
      <c r="E33" s="218" t="s">
        <v>591</v>
      </c>
      <c r="F33" s="231"/>
      <c r="G33" s="488" t="s">
        <v>592</v>
      </c>
      <c r="H33" s="488"/>
      <c r="I33" s="218" t="s">
        <v>593</v>
      </c>
      <c r="J33" s="218" t="s">
        <v>594</v>
      </c>
      <c r="K33" s="218" t="s">
        <v>591</v>
      </c>
    </row>
    <row r="34" spans="1:12" ht="15.75" customHeight="1">
      <c r="A34" s="490" t="s">
        <v>126</v>
      </c>
      <c r="B34" s="491"/>
      <c r="C34" s="223">
        <v>240</v>
      </c>
      <c r="D34" s="223">
        <v>117</v>
      </c>
      <c r="E34" s="227">
        <f>D34/C34</f>
        <v>0.48749999999999999</v>
      </c>
      <c r="F34" s="219"/>
      <c r="G34" s="490" t="s">
        <v>196</v>
      </c>
      <c r="H34" s="491"/>
      <c r="I34" s="223">
        <v>210</v>
      </c>
      <c r="J34" s="223">
        <v>77</v>
      </c>
      <c r="K34" s="228">
        <v>0.36670000000000003</v>
      </c>
    </row>
    <row r="35" spans="1:12" ht="15.75" customHeight="1">
      <c r="A35" s="492" t="s">
        <v>109</v>
      </c>
      <c r="B35" s="491"/>
      <c r="C35" s="225">
        <v>22</v>
      </c>
      <c r="D35" s="225">
        <v>3</v>
      </c>
      <c r="E35" s="226">
        <f>D35/C35</f>
        <v>0.13636363636363635</v>
      </c>
      <c r="F35" s="219"/>
      <c r="G35" s="492" t="s">
        <v>626</v>
      </c>
      <c r="H35" s="491"/>
      <c r="I35" s="225">
        <v>20</v>
      </c>
      <c r="J35" s="225">
        <v>9</v>
      </c>
      <c r="K35" s="229">
        <v>0.45</v>
      </c>
      <c r="L35" s="47"/>
    </row>
    <row r="36" spans="1:12" ht="15.75" customHeight="1">
      <c r="A36" s="490" t="s">
        <v>596</v>
      </c>
      <c r="B36" s="491"/>
      <c r="C36" s="223">
        <v>7</v>
      </c>
      <c r="D36" s="223">
        <v>4</v>
      </c>
      <c r="E36" s="227">
        <f>D36/C36</f>
        <v>0.5714285714285714</v>
      </c>
      <c r="F36" s="219"/>
      <c r="G36" s="493"/>
      <c r="H36" s="491"/>
      <c r="I36" s="223"/>
      <c r="J36" s="223"/>
      <c r="K36" s="230"/>
    </row>
    <row r="37" spans="1:12" ht="15.75" customHeight="1">
      <c r="A37" s="101"/>
      <c r="B37" s="101"/>
      <c r="C37" s="101"/>
      <c r="D37" s="101"/>
      <c r="E37" s="101"/>
      <c r="G37" s="101"/>
      <c r="H37" s="101"/>
      <c r="I37" s="101"/>
      <c r="J37" s="101"/>
      <c r="K37" s="101"/>
    </row>
    <row r="38" spans="1:12" ht="15.75" customHeight="1">
      <c r="A38" s="215"/>
      <c r="B38" s="216" t="s">
        <v>598</v>
      </c>
      <c r="C38" s="216" t="s">
        <v>7</v>
      </c>
      <c r="D38" s="216" t="s">
        <v>2</v>
      </c>
      <c r="E38" s="216" t="s">
        <v>555</v>
      </c>
      <c r="F38" s="100"/>
      <c r="G38" s="484"/>
      <c r="H38" s="485"/>
      <c r="I38" s="216" t="s">
        <v>627</v>
      </c>
      <c r="J38" s="217" t="s">
        <v>628</v>
      </c>
      <c r="K38" s="216" t="s">
        <v>591</v>
      </c>
    </row>
    <row r="39" spans="1:12" ht="31.5" customHeight="1">
      <c r="A39" s="209" t="s">
        <v>629</v>
      </c>
      <c r="B39" s="211">
        <v>28</v>
      </c>
      <c r="C39" s="211">
        <v>27</v>
      </c>
      <c r="D39" s="211">
        <v>8</v>
      </c>
      <c r="E39" s="212">
        <f>D39/B39</f>
        <v>0.2857142857142857</v>
      </c>
      <c r="F39" s="100"/>
      <c r="G39" s="486" t="s">
        <v>630</v>
      </c>
      <c r="H39" s="487"/>
      <c r="I39" s="211">
        <v>241</v>
      </c>
      <c r="J39" s="211">
        <v>128</v>
      </c>
      <c r="K39" s="212">
        <v>0.53110000000000002</v>
      </c>
      <c r="L39" s="3"/>
    </row>
    <row r="40" spans="1:12" ht="31.5" customHeight="1">
      <c r="A40" s="210" t="s">
        <v>631</v>
      </c>
      <c r="B40" s="213">
        <v>35</v>
      </c>
      <c r="C40" s="213">
        <v>30</v>
      </c>
      <c r="D40" s="213">
        <v>13</v>
      </c>
      <c r="E40" s="214">
        <f>D40/B40</f>
        <v>0.37142857142857144</v>
      </c>
    </row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7">
    <mergeCell ref="N18:O18"/>
    <mergeCell ref="N19:O19"/>
    <mergeCell ref="A36:B36"/>
    <mergeCell ref="N1:R1"/>
    <mergeCell ref="S8:T8"/>
    <mergeCell ref="S12:T12"/>
    <mergeCell ref="N16:O16"/>
    <mergeCell ref="N17:O17"/>
    <mergeCell ref="G38:H38"/>
    <mergeCell ref="G39:H39"/>
    <mergeCell ref="A33:B33"/>
    <mergeCell ref="G33:H33"/>
    <mergeCell ref="A34:B34"/>
    <mergeCell ref="G34:H34"/>
    <mergeCell ref="A35:B35"/>
    <mergeCell ref="G35:H35"/>
    <mergeCell ref="G36:H36"/>
  </mergeCells>
  <pageMargins left="0.7" right="0.7" top="0.75" bottom="0.75" header="0" footer="0"/>
  <pageSetup orientation="landscape" r:id="rId1"/>
  <ignoredErrors>
    <ignoredError sqref="H3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000"/>
  <sheetViews>
    <sheetView workbookViewId="0">
      <pane ySplit="1" topLeftCell="A2" activePane="bottomLeft" state="frozen"/>
      <selection pane="bottomLeft" activeCell="C24" sqref="C2:C24"/>
    </sheetView>
  </sheetViews>
  <sheetFormatPr defaultColWidth="14.42578125" defaultRowHeight="15" customHeight="1"/>
  <cols>
    <col min="1" max="1" width="5.5703125" customWidth="1"/>
    <col min="2" max="2" width="9.140625" customWidth="1"/>
    <col min="3" max="3" width="19" customWidth="1"/>
    <col min="4" max="7" width="9.140625" customWidth="1"/>
    <col min="8" max="8" width="11.5703125" customWidth="1"/>
    <col min="9" max="11" width="9.140625" customWidth="1"/>
    <col min="12" max="12" width="13.28515625" customWidth="1"/>
    <col min="13" max="13" width="2" customWidth="1"/>
    <col min="14" max="14" width="9.140625" customWidth="1"/>
    <col min="15" max="15" width="16.42578125" customWidth="1"/>
    <col min="16" max="16" width="4.85546875" customWidth="1"/>
    <col min="17" max="17" width="20" customWidth="1"/>
    <col min="18" max="18" width="5.85546875" customWidth="1"/>
    <col min="19" max="19" width="9.140625" customWidth="1"/>
    <col min="20" max="26" width="8.7109375" customWidth="1"/>
  </cols>
  <sheetData>
    <row r="1" spans="1:19" ht="16.5" customHeight="1">
      <c r="A1" s="102" t="s">
        <v>551</v>
      </c>
      <c r="B1" s="103" t="s">
        <v>552</v>
      </c>
      <c r="C1" s="103" t="s">
        <v>553</v>
      </c>
      <c r="D1" s="104" t="s">
        <v>554</v>
      </c>
      <c r="E1" s="103" t="s">
        <v>7</v>
      </c>
      <c r="F1" s="103" t="s">
        <v>601</v>
      </c>
      <c r="G1" s="103" t="s">
        <v>2</v>
      </c>
      <c r="H1" s="104" t="s">
        <v>555</v>
      </c>
      <c r="I1" s="103" t="s">
        <v>6</v>
      </c>
      <c r="J1" s="103" t="s">
        <v>280</v>
      </c>
      <c r="K1" s="103" t="s">
        <v>556</v>
      </c>
      <c r="L1" s="103" t="s">
        <v>602</v>
      </c>
      <c r="N1" s="498" t="s">
        <v>557</v>
      </c>
      <c r="O1" s="414"/>
      <c r="P1" s="414"/>
      <c r="Q1" s="414"/>
      <c r="R1" s="414"/>
      <c r="S1" s="5"/>
    </row>
    <row r="2" spans="1:19" ht="16.5" customHeight="1">
      <c r="A2" s="106" t="s">
        <v>558</v>
      </c>
      <c r="B2" s="107">
        <v>1</v>
      </c>
      <c r="C2" s="107" t="s">
        <v>139</v>
      </c>
      <c r="D2" s="107">
        <v>26</v>
      </c>
      <c r="E2" s="107">
        <v>23</v>
      </c>
      <c r="F2" s="107">
        <v>13</v>
      </c>
      <c r="G2" s="107">
        <v>4</v>
      </c>
      <c r="H2" s="108">
        <f t="shared" ref="H2:H6" si="0">G2/E2</f>
        <v>0.17391304347826086</v>
      </c>
      <c r="I2" s="107">
        <v>1</v>
      </c>
      <c r="J2" s="107">
        <f t="shared" ref="J2:J24" si="1">G2+I2</f>
        <v>5</v>
      </c>
      <c r="K2" s="107">
        <v>3</v>
      </c>
      <c r="L2" s="109">
        <v>3</v>
      </c>
      <c r="N2" s="110">
        <v>43172</v>
      </c>
      <c r="O2" t="s">
        <v>512</v>
      </c>
      <c r="P2">
        <v>17</v>
      </c>
      <c r="Q2" t="s">
        <v>632</v>
      </c>
      <c r="R2">
        <v>0</v>
      </c>
    </row>
    <row r="3" spans="1:19" ht="16.5" customHeight="1">
      <c r="A3" s="111" t="s">
        <v>558</v>
      </c>
      <c r="B3" s="112">
        <v>2</v>
      </c>
      <c r="C3" s="112" t="s">
        <v>242</v>
      </c>
      <c r="D3" s="112">
        <v>17</v>
      </c>
      <c r="E3" s="112">
        <v>15</v>
      </c>
      <c r="F3" s="112">
        <v>9</v>
      </c>
      <c r="G3" s="112">
        <v>5</v>
      </c>
      <c r="H3" s="113">
        <f t="shared" si="0"/>
        <v>0.33333333333333331</v>
      </c>
      <c r="I3" s="112">
        <v>1</v>
      </c>
      <c r="J3" s="112">
        <f t="shared" si="1"/>
        <v>6</v>
      </c>
      <c r="K3" s="112">
        <v>3</v>
      </c>
      <c r="L3" s="114">
        <v>1</v>
      </c>
      <c r="N3" s="115">
        <v>43174</v>
      </c>
      <c r="O3" s="116" t="s">
        <v>522</v>
      </c>
      <c r="P3" s="116">
        <v>11</v>
      </c>
      <c r="Q3" s="116" t="s">
        <v>632</v>
      </c>
      <c r="R3" s="116">
        <v>4</v>
      </c>
    </row>
    <row r="4" spans="1:19" ht="16.5" customHeight="1">
      <c r="A4" s="106" t="s">
        <v>558</v>
      </c>
      <c r="B4" s="107">
        <v>3</v>
      </c>
      <c r="C4" s="107" t="s">
        <v>232</v>
      </c>
      <c r="D4" s="107">
        <v>6</v>
      </c>
      <c r="E4" s="107">
        <v>1</v>
      </c>
      <c r="F4" s="107">
        <v>1</v>
      </c>
      <c r="G4" s="107">
        <v>0</v>
      </c>
      <c r="H4" s="108">
        <f t="shared" si="0"/>
        <v>0</v>
      </c>
      <c r="I4" s="107">
        <v>0</v>
      </c>
      <c r="J4" s="107">
        <f t="shared" si="1"/>
        <v>0</v>
      </c>
      <c r="K4" s="107">
        <v>3</v>
      </c>
      <c r="L4" s="109">
        <v>0</v>
      </c>
      <c r="N4" s="110">
        <v>43178</v>
      </c>
      <c r="O4" t="s">
        <v>632</v>
      </c>
      <c r="P4">
        <v>10</v>
      </c>
      <c r="Q4" t="s">
        <v>547</v>
      </c>
      <c r="R4">
        <v>12</v>
      </c>
    </row>
    <row r="5" spans="1:19" ht="16.5" customHeight="1">
      <c r="A5" s="111" t="s">
        <v>563</v>
      </c>
      <c r="B5" s="112">
        <v>5</v>
      </c>
      <c r="C5" s="112" t="s">
        <v>165</v>
      </c>
      <c r="D5" s="112">
        <v>1</v>
      </c>
      <c r="E5" s="112">
        <v>3</v>
      </c>
      <c r="F5" s="112">
        <v>2</v>
      </c>
      <c r="G5" s="112">
        <v>1</v>
      </c>
      <c r="H5" s="113">
        <f t="shared" si="0"/>
        <v>0.33333333333333331</v>
      </c>
      <c r="I5" s="112">
        <v>1</v>
      </c>
      <c r="J5" s="112">
        <f t="shared" si="1"/>
        <v>2</v>
      </c>
      <c r="K5" s="112">
        <v>0</v>
      </c>
      <c r="L5" s="114">
        <v>0</v>
      </c>
      <c r="N5" s="117">
        <v>43195</v>
      </c>
      <c r="O5" s="1" t="s">
        <v>546</v>
      </c>
      <c r="P5" s="1">
        <v>2</v>
      </c>
      <c r="Q5" s="1" t="s">
        <v>632</v>
      </c>
      <c r="R5" s="1">
        <v>11</v>
      </c>
    </row>
    <row r="6" spans="1:19" ht="17.25" customHeight="1">
      <c r="A6" s="106" t="s">
        <v>558</v>
      </c>
      <c r="B6" s="107">
        <v>7</v>
      </c>
      <c r="C6" s="107" t="s">
        <v>245</v>
      </c>
      <c r="D6" s="107">
        <v>11</v>
      </c>
      <c r="E6" s="107">
        <v>13</v>
      </c>
      <c r="F6" s="107">
        <v>7</v>
      </c>
      <c r="G6" s="107">
        <v>5</v>
      </c>
      <c r="H6" s="108">
        <f t="shared" si="0"/>
        <v>0.38461538461538464</v>
      </c>
      <c r="I6" s="107">
        <v>1</v>
      </c>
      <c r="J6" s="107">
        <f t="shared" si="1"/>
        <v>6</v>
      </c>
      <c r="K6" s="107">
        <v>3</v>
      </c>
      <c r="L6" s="109">
        <v>0</v>
      </c>
      <c r="N6" s="118">
        <v>43197</v>
      </c>
      <c r="O6" s="46" t="s">
        <v>632</v>
      </c>
      <c r="P6" s="46">
        <v>7</v>
      </c>
      <c r="Q6" s="46" t="s">
        <v>526</v>
      </c>
      <c r="R6" s="46">
        <v>6</v>
      </c>
    </row>
    <row r="7" spans="1:19" ht="16.5" customHeight="1">
      <c r="A7" s="111" t="s">
        <v>558</v>
      </c>
      <c r="B7" s="112">
        <v>8</v>
      </c>
      <c r="C7" s="112" t="s">
        <v>633</v>
      </c>
      <c r="D7" s="112">
        <v>4</v>
      </c>
      <c r="E7" s="112">
        <v>0</v>
      </c>
      <c r="F7" s="112">
        <v>0</v>
      </c>
      <c r="G7" s="112">
        <v>0</v>
      </c>
      <c r="H7" s="113">
        <v>0</v>
      </c>
      <c r="I7" s="112">
        <v>0</v>
      </c>
      <c r="J7" s="112">
        <f t="shared" si="1"/>
        <v>0</v>
      </c>
      <c r="K7" s="112">
        <v>1</v>
      </c>
      <c r="L7" s="114">
        <v>0</v>
      </c>
      <c r="N7" s="117">
        <v>43199</v>
      </c>
      <c r="O7" s="1" t="s">
        <v>533</v>
      </c>
      <c r="P7" s="1">
        <v>1</v>
      </c>
      <c r="Q7" s="1" t="s">
        <v>632</v>
      </c>
      <c r="R7" s="1">
        <v>12</v>
      </c>
    </row>
    <row r="8" spans="1:19" ht="16.5" customHeight="1">
      <c r="A8" s="106" t="s">
        <v>563</v>
      </c>
      <c r="B8" s="107">
        <v>9</v>
      </c>
      <c r="C8" s="107" t="s">
        <v>634</v>
      </c>
      <c r="D8" s="107">
        <v>3</v>
      </c>
      <c r="E8" s="107">
        <v>1</v>
      </c>
      <c r="F8" s="107">
        <v>1</v>
      </c>
      <c r="G8" s="107">
        <v>0</v>
      </c>
      <c r="H8" s="108">
        <f t="shared" ref="H8:H11" si="2">G8/E8</f>
        <v>0</v>
      </c>
      <c r="I8" s="107">
        <v>0</v>
      </c>
      <c r="J8" s="107">
        <f t="shared" si="1"/>
        <v>0</v>
      </c>
      <c r="K8" s="107">
        <v>0</v>
      </c>
      <c r="L8" s="109">
        <v>0</v>
      </c>
      <c r="N8" s="110">
        <v>43203</v>
      </c>
      <c r="O8" t="s">
        <v>632</v>
      </c>
      <c r="P8">
        <v>1</v>
      </c>
      <c r="Q8" t="s">
        <v>502</v>
      </c>
      <c r="R8">
        <v>15</v>
      </c>
    </row>
    <row r="9" spans="1:19" ht="16.5" customHeight="1">
      <c r="A9" s="111" t="s">
        <v>569</v>
      </c>
      <c r="B9" s="112">
        <v>11</v>
      </c>
      <c r="C9" s="112" t="s">
        <v>96</v>
      </c>
      <c r="D9" s="112">
        <v>46</v>
      </c>
      <c r="E9" s="112">
        <v>3</v>
      </c>
      <c r="F9" s="112">
        <v>0</v>
      </c>
      <c r="G9" s="112">
        <v>0</v>
      </c>
      <c r="H9" s="113">
        <f t="shared" si="2"/>
        <v>0</v>
      </c>
      <c r="I9" s="112">
        <v>0</v>
      </c>
      <c r="J9" s="112">
        <f t="shared" si="1"/>
        <v>0</v>
      </c>
      <c r="K9" s="112">
        <v>12</v>
      </c>
      <c r="L9" s="114">
        <v>4</v>
      </c>
      <c r="N9" s="117">
        <v>43206</v>
      </c>
      <c r="O9" s="1" t="s">
        <v>517</v>
      </c>
      <c r="P9" s="1">
        <v>8</v>
      </c>
      <c r="Q9" s="1" t="s">
        <v>632</v>
      </c>
      <c r="R9" s="1">
        <v>14</v>
      </c>
    </row>
    <row r="10" spans="1:19" ht="16.5" customHeight="1">
      <c r="A10" s="106" t="s">
        <v>563</v>
      </c>
      <c r="B10" s="107">
        <v>12</v>
      </c>
      <c r="C10" s="107" t="s">
        <v>117</v>
      </c>
      <c r="D10" s="107">
        <v>10</v>
      </c>
      <c r="E10" s="107">
        <v>47</v>
      </c>
      <c r="F10" s="107">
        <v>30</v>
      </c>
      <c r="G10" s="107">
        <v>11</v>
      </c>
      <c r="H10" s="108">
        <f t="shared" si="2"/>
        <v>0.23404255319148937</v>
      </c>
      <c r="I10" s="107">
        <v>5</v>
      </c>
      <c r="J10" s="107">
        <f t="shared" si="1"/>
        <v>16</v>
      </c>
      <c r="K10" s="107">
        <v>3</v>
      </c>
      <c r="L10" s="109">
        <v>0</v>
      </c>
      <c r="N10" s="110">
        <v>43209</v>
      </c>
      <c r="O10" t="s">
        <v>632</v>
      </c>
      <c r="P10">
        <v>3</v>
      </c>
      <c r="Q10" t="s">
        <v>524</v>
      </c>
      <c r="R10">
        <v>6</v>
      </c>
    </row>
    <row r="11" spans="1:19" ht="16.5" customHeight="1">
      <c r="A11" s="111" t="s">
        <v>558</v>
      </c>
      <c r="B11" s="112">
        <v>13</v>
      </c>
      <c r="C11" s="112" t="s">
        <v>253</v>
      </c>
      <c r="D11" s="112">
        <v>5</v>
      </c>
      <c r="E11" s="112">
        <v>4</v>
      </c>
      <c r="F11" s="112">
        <v>1</v>
      </c>
      <c r="G11" s="112">
        <v>1</v>
      </c>
      <c r="H11" s="113">
        <f t="shared" si="2"/>
        <v>0.25</v>
      </c>
      <c r="I11" s="112">
        <v>1</v>
      </c>
      <c r="J11" s="112">
        <f t="shared" si="1"/>
        <v>2</v>
      </c>
      <c r="K11" s="112">
        <v>1</v>
      </c>
      <c r="L11" s="114">
        <v>0</v>
      </c>
      <c r="N11" s="115">
        <v>43213</v>
      </c>
      <c r="O11" s="116" t="s">
        <v>544</v>
      </c>
      <c r="P11" s="116">
        <v>12</v>
      </c>
      <c r="Q11" s="116" t="s">
        <v>632</v>
      </c>
      <c r="R11" s="116">
        <v>5</v>
      </c>
    </row>
    <row r="12" spans="1:19" ht="16.5" customHeight="1">
      <c r="A12" s="106" t="s">
        <v>558</v>
      </c>
      <c r="B12" s="107">
        <v>14</v>
      </c>
      <c r="C12" s="107" t="s">
        <v>635</v>
      </c>
      <c r="D12" s="107">
        <v>5</v>
      </c>
      <c r="E12" s="107">
        <v>0</v>
      </c>
      <c r="F12" s="107">
        <v>0</v>
      </c>
      <c r="G12" s="107">
        <v>0</v>
      </c>
      <c r="H12" s="108">
        <v>0</v>
      </c>
      <c r="I12" s="107">
        <v>0</v>
      </c>
      <c r="J12" s="107">
        <f t="shared" si="1"/>
        <v>0</v>
      </c>
      <c r="K12" s="107">
        <v>1</v>
      </c>
      <c r="L12" s="109">
        <v>1</v>
      </c>
      <c r="N12" s="110">
        <v>43206</v>
      </c>
      <c r="O12" t="s">
        <v>632</v>
      </c>
      <c r="P12">
        <v>3</v>
      </c>
      <c r="Q12" t="s">
        <v>507</v>
      </c>
      <c r="R12">
        <v>10</v>
      </c>
    </row>
    <row r="13" spans="1:19" ht="16.5" customHeight="1">
      <c r="A13" s="111" t="s">
        <v>569</v>
      </c>
      <c r="B13" s="112">
        <v>15</v>
      </c>
      <c r="C13" s="112" t="s">
        <v>99</v>
      </c>
      <c r="D13" s="112">
        <v>18</v>
      </c>
      <c r="E13" s="112">
        <v>1</v>
      </c>
      <c r="F13" s="112">
        <v>0</v>
      </c>
      <c r="G13" s="112">
        <v>0</v>
      </c>
      <c r="H13" s="113">
        <f t="shared" ref="H13:H16" si="3">G13/E13</f>
        <v>0</v>
      </c>
      <c r="I13" s="112">
        <v>0</v>
      </c>
      <c r="J13" s="112">
        <f t="shared" si="1"/>
        <v>0</v>
      </c>
      <c r="K13" s="112">
        <v>18</v>
      </c>
      <c r="L13" s="114">
        <v>1</v>
      </c>
      <c r="N13" s="115">
        <v>43229</v>
      </c>
      <c r="O13" s="116" t="s">
        <v>636</v>
      </c>
      <c r="P13" s="116">
        <v>1</v>
      </c>
      <c r="Q13" s="116" t="s">
        <v>637</v>
      </c>
      <c r="R13" s="116">
        <v>8</v>
      </c>
      <c r="S13" s="116" t="s">
        <v>620</v>
      </c>
    </row>
    <row r="14" spans="1:19" ht="16.5" customHeight="1">
      <c r="A14" s="106" t="s">
        <v>558</v>
      </c>
      <c r="B14" s="107">
        <v>16</v>
      </c>
      <c r="C14" s="107" t="s">
        <v>120</v>
      </c>
      <c r="D14" s="107">
        <v>27</v>
      </c>
      <c r="E14" s="107">
        <v>43</v>
      </c>
      <c r="F14" s="107">
        <v>24</v>
      </c>
      <c r="G14" s="107">
        <v>6</v>
      </c>
      <c r="H14" s="108">
        <f t="shared" si="3"/>
        <v>0.13953488372093023</v>
      </c>
      <c r="I14" s="107">
        <v>1</v>
      </c>
      <c r="J14" s="107">
        <f t="shared" si="1"/>
        <v>7</v>
      </c>
      <c r="K14" s="107">
        <v>5</v>
      </c>
      <c r="L14" s="109">
        <v>0</v>
      </c>
    </row>
    <row r="15" spans="1:19" ht="16.5" customHeight="1">
      <c r="A15" s="111" t="s">
        <v>563</v>
      </c>
      <c r="B15" s="112">
        <v>17</v>
      </c>
      <c r="C15" s="112" t="s">
        <v>94</v>
      </c>
      <c r="D15" s="112">
        <v>14</v>
      </c>
      <c r="E15" s="112">
        <v>78</v>
      </c>
      <c r="F15" s="112">
        <v>42</v>
      </c>
      <c r="G15" s="112">
        <v>16</v>
      </c>
      <c r="H15" s="113">
        <f t="shared" si="3"/>
        <v>0.20512820512820512</v>
      </c>
      <c r="I15" s="112">
        <v>6</v>
      </c>
      <c r="J15" s="112">
        <f t="shared" si="1"/>
        <v>22</v>
      </c>
      <c r="K15" s="112">
        <v>7</v>
      </c>
      <c r="L15" s="114">
        <v>0</v>
      </c>
    </row>
    <row r="16" spans="1:19" ht="16.5" customHeight="1">
      <c r="A16" s="106" t="s">
        <v>563</v>
      </c>
      <c r="B16" s="107">
        <v>19</v>
      </c>
      <c r="C16" s="107" t="s">
        <v>116</v>
      </c>
      <c r="D16" s="107">
        <v>16</v>
      </c>
      <c r="E16" s="107">
        <v>70</v>
      </c>
      <c r="F16" s="107">
        <v>29</v>
      </c>
      <c r="G16" s="107">
        <v>14</v>
      </c>
      <c r="H16" s="108">
        <f t="shared" si="3"/>
        <v>0.2</v>
      </c>
      <c r="I16" s="107">
        <v>3</v>
      </c>
      <c r="J16" s="107">
        <f t="shared" si="1"/>
        <v>17</v>
      </c>
      <c r="K16" s="107">
        <v>9</v>
      </c>
      <c r="L16" s="109">
        <v>0</v>
      </c>
      <c r="N16" s="417" t="s">
        <v>573</v>
      </c>
      <c r="O16" s="401"/>
      <c r="P16" s="44">
        <f>R2+R3+P4+R5+P6+R7+R9+P10+R11+P12+P13+P8</f>
        <v>71</v>
      </c>
    </row>
    <row r="17" spans="1:16" ht="16.5" customHeight="1">
      <c r="A17" s="111" t="s">
        <v>558</v>
      </c>
      <c r="B17" s="112">
        <v>20</v>
      </c>
      <c r="C17" s="112" t="s">
        <v>229</v>
      </c>
      <c r="D17" s="112">
        <v>1</v>
      </c>
      <c r="E17" s="112">
        <v>0</v>
      </c>
      <c r="F17" s="112">
        <v>0</v>
      </c>
      <c r="G17" s="112">
        <v>0</v>
      </c>
      <c r="H17" s="113">
        <v>0</v>
      </c>
      <c r="I17" s="112">
        <v>0</v>
      </c>
      <c r="J17" s="112">
        <f t="shared" si="1"/>
        <v>0</v>
      </c>
      <c r="K17" s="112">
        <v>0</v>
      </c>
      <c r="L17" s="114">
        <v>0</v>
      </c>
      <c r="N17" s="415" t="s">
        <v>575</v>
      </c>
      <c r="O17" s="401"/>
      <c r="P17" s="40">
        <f>P2+P3+R4+P5+R6+P7+R8+P9+R10+P11+R12+R13</f>
        <v>108</v>
      </c>
    </row>
    <row r="18" spans="1:16" ht="16.5" customHeight="1">
      <c r="A18" s="106" t="s">
        <v>569</v>
      </c>
      <c r="B18" s="107">
        <v>21</v>
      </c>
      <c r="C18" s="107" t="s">
        <v>236</v>
      </c>
      <c r="D18" s="107">
        <v>1</v>
      </c>
      <c r="E18" s="107">
        <v>0</v>
      </c>
      <c r="F18" s="107">
        <v>0</v>
      </c>
      <c r="G18" s="107">
        <v>0</v>
      </c>
      <c r="H18" s="108">
        <v>0</v>
      </c>
      <c r="I18" s="107">
        <v>0</v>
      </c>
      <c r="J18" s="107">
        <f t="shared" si="1"/>
        <v>0</v>
      </c>
      <c r="K18" s="107">
        <v>0</v>
      </c>
      <c r="L18" s="109">
        <v>0</v>
      </c>
      <c r="N18" s="417" t="s">
        <v>3</v>
      </c>
      <c r="O18" s="401"/>
      <c r="P18" s="44">
        <f t="shared" ref="P18:P19" si="4">P16/12</f>
        <v>5.916666666666667</v>
      </c>
    </row>
    <row r="19" spans="1:16" ht="16.5" customHeight="1">
      <c r="A19" s="111" t="s">
        <v>569</v>
      </c>
      <c r="B19" s="112">
        <v>22</v>
      </c>
      <c r="C19" s="112" t="s">
        <v>256</v>
      </c>
      <c r="D19" s="112">
        <v>1</v>
      </c>
      <c r="E19" s="112">
        <v>0</v>
      </c>
      <c r="F19" s="112">
        <v>0</v>
      </c>
      <c r="G19" s="112">
        <v>0</v>
      </c>
      <c r="H19" s="113">
        <v>0</v>
      </c>
      <c r="I19" s="112">
        <v>0</v>
      </c>
      <c r="J19" s="112">
        <f t="shared" si="1"/>
        <v>0</v>
      </c>
      <c r="K19" s="112">
        <v>1</v>
      </c>
      <c r="L19" s="114">
        <v>0</v>
      </c>
      <c r="N19" s="415" t="s">
        <v>578</v>
      </c>
      <c r="O19" s="401"/>
      <c r="P19" s="40">
        <f t="shared" si="4"/>
        <v>9</v>
      </c>
    </row>
    <row r="20" spans="1:16" ht="16.5" customHeight="1">
      <c r="A20" s="106" t="s">
        <v>558</v>
      </c>
      <c r="B20" s="107">
        <v>24</v>
      </c>
      <c r="C20" s="107" t="s">
        <v>95</v>
      </c>
      <c r="D20" s="107">
        <v>33</v>
      </c>
      <c r="E20" s="107">
        <v>32</v>
      </c>
      <c r="F20" s="107">
        <v>20</v>
      </c>
      <c r="G20" s="107">
        <v>8</v>
      </c>
      <c r="H20" s="108">
        <f>G20/E20</f>
        <v>0.25</v>
      </c>
      <c r="I20" s="107">
        <v>3</v>
      </c>
      <c r="J20" s="107">
        <f t="shared" si="1"/>
        <v>11</v>
      </c>
      <c r="K20" s="107">
        <v>6</v>
      </c>
      <c r="L20" s="109">
        <v>1</v>
      </c>
    </row>
    <row r="21" spans="1:16" ht="16.5" customHeight="1">
      <c r="A21" s="111" t="s">
        <v>43</v>
      </c>
      <c r="B21" s="112">
        <v>25</v>
      </c>
      <c r="C21" s="112" t="s">
        <v>119</v>
      </c>
      <c r="D21" s="112">
        <v>20</v>
      </c>
      <c r="E21" s="112">
        <v>0</v>
      </c>
      <c r="F21" s="112">
        <v>0</v>
      </c>
      <c r="G21" s="112">
        <v>0</v>
      </c>
      <c r="H21" s="113">
        <v>0</v>
      </c>
      <c r="I21" s="112">
        <v>0</v>
      </c>
      <c r="J21" s="112">
        <f t="shared" si="1"/>
        <v>0</v>
      </c>
      <c r="K21" s="112">
        <v>5</v>
      </c>
      <c r="L21" s="114">
        <v>2</v>
      </c>
      <c r="N21" t="s">
        <v>582</v>
      </c>
      <c r="O21" t="s">
        <v>102</v>
      </c>
    </row>
    <row r="22" spans="1:16" ht="16.5" customHeight="1">
      <c r="A22" s="106" t="s">
        <v>558</v>
      </c>
      <c r="B22" s="107">
        <v>26</v>
      </c>
      <c r="C22" s="107" t="s">
        <v>248</v>
      </c>
      <c r="D22" s="107">
        <v>7</v>
      </c>
      <c r="E22" s="107">
        <v>7</v>
      </c>
      <c r="F22" s="107">
        <v>1</v>
      </c>
      <c r="G22" s="107">
        <v>0</v>
      </c>
      <c r="H22" s="108">
        <f t="shared" ref="H22:H25" si="5">G22/E22</f>
        <v>0</v>
      </c>
      <c r="I22" s="107">
        <v>0</v>
      </c>
      <c r="J22" s="107">
        <f t="shared" si="1"/>
        <v>0</v>
      </c>
      <c r="K22" s="107">
        <v>2</v>
      </c>
      <c r="L22" s="109">
        <v>0</v>
      </c>
    </row>
    <row r="23" spans="1:16" ht="16.5" customHeight="1">
      <c r="A23" s="111" t="s">
        <v>43</v>
      </c>
      <c r="B23" s="112">
        <v>27</v>
      </c>
      <c r="C23" s="112" t="s">
        <v>121</v>
      </c>
      <c r="D23" s="112">
        <v>14</v>
      </c>
      <c r="E23" s="112">
        <v>2</v>
      </c>
      <c r="F23" s="112">
        <v>1</v>
      </c>
      <c r="G23" s="112">
        <v>0</v>
      </c>
      <c r="H23" s="113">
        <f t="shared" si="5"/>
        <v>0</v>
      </c>
      <c r="I23" s="112">
        <v>0</v>
      </c>
      <c r="J23" s="112">
        <f t="shared" si="1"/>
        <v>0</v>
      </c>
      <c r="K23" s="112">
        <v>3</v>
      </c>
      <c r="L23" s="114">
        <v>0</v>
      </c>
    </row>
    <row r="24" spans="1:16" ht="16.5" customHeight="1">
      <c r="A24" s="106" t="s">
        <v>569</v>
      </c>
      <c r="B24" s="107">
        <v>28</v>
      </c>
      <c r="C24" s="107" t="s">
        <v>109</v>
      </c>
      <c r="D24" s="107">
        <v>44</v>
      </c>
      <c r="E24" s="107">
        <v>3</v>
      </c>
      <c r="F24" s="107">
        <v>1</v>
      </c>
      <c r="G24" s="107">
        <v>0</v>
      </c>
      <c r="H24" s="108">
        <f t="shared" si="5"/>
        <v>0</v>
      </c>
      <c r="I24" s="107">
        <v>0</v>
      </c>
      <c r="J24" s="107">
        <f t="shared" si="1"/>
        <v>0</v>
      </c>
      <c r="K24" s="107">
        <v>70</v>
      </c>
      <c r="L24" s="109">
        <v>14</v>
      </c>
    </row>
    <row r="25" spans="1:16" ht="15.75" customHeight="1">
      <c r="A25" s="111"/>
      <c r="B25" s="112"/>
      <c r="C25" s="112" t="s">
        <v>588</v>
      </c>
      <c r="D25" s="112">
        <f t="shared" ref="D25:G25" si="6">SUM(D2:D24)</f>
        <v>330</v>
      </c>
      <c r="E25" s="112">
        <f t="shared" si="6"/>
        <v>346</v>
      </c>
      <c r="F25" s="112">
        <f t="shared" si="6"/>
        <v>182</v>
      </c>
      <c r="G25" s="112">
        <f t="shared" si="6"/>
        <v>71</v>
      </c>
      <c r="H25" s="113">
        <f t="shared" si="5"/>
        <v>0.20520231213872833</v>
      </c>
      <c r="I25" s="112">
        <f t="shared" ref="I25:L25" si="7">SUM(I2:I24)</f>
        <v>23</v>
      </c>
      <c r="J25" s="112">
        <f t="shared" si="7"/>
        <v>94</v>
      </c>
      <c r="K25" s="112">
        <f t="shared" si="7"/>
        <v>156</v>
      </c>
      <c r="L25" s="112">
        <f t="shared" si="7"/>
        <v>27</v>
      </c>
    </row>
    <row r="26" spans="1:16" ht="16.5" customHeight="1">
      <c r="A26" s="494" t="s">
        <v>134</v>
      </c>
      <c r="B26" s="495"/>
      <c r="C26" s="119" t="s">
        <v>589</v>
      </c>
      <c r="D26" s="119" t="s">
        <v>590</v>
      </c>
      <c r="E26" s="119" t="s">
        <v>591</v>
      </c>
      <c r="F26" s="120"/>
      <c r="G26" s="494" t="s">
        <v>592</v>
      </c>
      <c r="H26" s="495"/>
      <c r="I26" s="119" t="s">
        <v>593</v>
      </c>
      <c r="J26" s="119" t="s">
        <v>594</v>
      </c>
      <c r="K26" s="121" t="s">
        <v>591</v>
      </c>
    </row>
    <row r="27" spans="1:16" ht="15.75" customHeight="1">
      <c r="A27" s="122" t="s">
        <v>139</v>
      </c>
      <c r="B27" s="123"/>
      <c r="C27" s="112">
        <v>165</v>
      </c>
      <c r="D27" s="112">
        <v>75</v>
      </c>
      <c r="E27" s="113">
        <f t="shared" ref="E27:E31" si="8">D27/C27</f>
        <v>0.45454545454545453</v>
      </c>
      <c r="F27" s="120"/>
      <c r="G27" s="499" t="s">
        <v>638</v>
      </c>
      <c r="H27" s="500"/>
      <c r="I27" s="112">
        <v>179</v>
      </c>
      <c r="J27" s="124">
        <v>104</v>
      </c>
      <c r="K27" s="125">
        <f t="shared" ref="K27:K30" si="9">J27/I27</f>
        <v>0.58100558659217882</v>
      </c>
    </row>
    <row r="28" spans="1:16" ht="15.75" customHeight="1">
      <c r="A28" s="126" t="s">
        <v>635</v>
      </c>
      <c r="B28" s="127"/>
      <c r="C28" s="107">
        <v>17</v>
      </c>
      <c r="D28" s="107">
        <v>5</v>
      </c>
      <c r="E28" s="108">
        <f t="shared" si="8"/>
        <v>0.29411764705882354</v>
      </c>
      <c r="F28" s="120"/>
      <c r="G28" s="496" t="s">
        <v>639</v>
      </c>
      <c r="H28" s="497"/>
      <c r="I28" s="107">
        <v>4</v>
      </c>
      <c r="J28" s="128">
        <v>1</v>
      </c>
      <c r="K28" s="129">
        <f t="shared" si="9"/>
        <v>0.25</v>
      </c>
    </row>
    <row r="29" spans="1:16" ht="15.75" customHeight="1">
      <c r="A29" s="122" t="s">
        <v>232</v>
      </c>
      <c r="B29" s="123"/>
      <c r="C29" s="112">
        <v>16</v>
      </c>
      <c r="D29" s="112">
        <v>10</v>
      </c>
      <c r="E29" s="113">
        <f t="shared" si="8"/>
        <v>0.625</v>
      </c>
      <c r="F29" s="120"/>
      <c r="G29" s="501" t="s">
        <v>640</v>
      </c>
      <c r="H29" s="497"/>
      <c r="I29" s="112">
        <v>19</v>
      </c>
      <c r="J29" s="124">
        <v>4</v>
      </c>
      <c r="K29" s="125">
        <f t="shared" si="9"/>
        <v>0.21052631578947367</v>
      </c>
    </row>
    <row r="30" spans="1:16" ht="15.75" customHeight="1">
      <c r="A30" s="130" t="s">
        <v>253</v>
      </c>
      <c r="B30" s="131"/>
      <c r="C30" s="121">
        <v>2</v>
      </c>
      <c r="D30" s="107">
        <v>2</v>
      </c>
      <c r="E30" s="132">
        <f t="shared" si="8"/>
        <v>1</v>
      </c>
      <c r="F30" s="120"/>
      <c r="G30" s="496" t="s">
        <v>641</v>
      </c>
      <c r="H30" s="497"/>
      <c r="I30" s="133">
        <v>12</v>
      </c>
      <c r="J30" s="133">
        <v>6</v>
      </c>
      <c r="K30" s="129">
        <f t="shared" si="9"/>
        <v>0.5</v>
      </c>
    </row>
    <row r="31" spans="1:16" ht="15.75" customHeight="1">
      <c r="A31" s="502" t="s">
        <v>126</v>
      </c>
      <c r="B31" s="497"/>
      <c r="C31" s="134">
        <v>1</v>
      </c>
      <c r="D31" s="135">
        <v>0</v>
      </c>
      <c r="E31" s="136">
        <f t="shared" si="8"/>
        <v>0</v>
      </c>
      <c r="F31" s="137"/>
      <c r="G31" s="138"/>
      <c r="H31" s="138"/>
      <c r="I31" s="138"/>
      <c r="J31" s="138"/>
      <c r="K31" s="138"/>
      <c r="L31" s="47"/>
    </row>
    <row r="32" spans="1:16" ht="15.75" customHeight="1">
      <c r="A32" s="139"/>
      <c r="B32" s="139"/>
      <c r="C32" s="139"/>
      <c r="D32" s="140"/>
      <c r="E32" s="139"/>
      <c r="F32" s="141"/>
      <c r="G32" s="139"/>
      <c r="H32" s="139"/>
      <c r="I32" s="139"/>
      <c r="J32" s="139"/>
      <c r="K32" s="139"/>
      <c r="L32" s="139"/>
    </row>
    <row r="33" spans="1:12" ht="15.75" customHeight="1">
      <c r="A33" s="142"/>
      <c r="B33" s="107" t="s">
        <v>598</v>
      </c>
      <c r="C33" s="107" t="s">
        <v>7</v>
      </c>
      <c r="D33" s="107" t="s">
        <v>2</v>
      </c>
      <c r="E33" s="107" t="s">
        <v>555</v>
      </c>
      <c r="F33" s="120"/>
      <c r="G33" s="496"/>
      <c r="H33" s="497"/>
      <c r="I33" s="107" t="s">
        <v>627</v>
      </c>
      <c r="J33" s="107"/>
      <c r="K33" s="143" t="s">
        <v>628</v>
      </c>
      <c r="L33" s="107" t="s">
        <v>591</v>
      </c>
    </row>
    <row r="34" spans="1:12" ht="15.75" customHeight="1">
      <c r="A34" s="142" t="s">
        <v>642</v>
      </c>
      <c r="B34" s="107">
        <v>31</v>
      </c>
      <c r="C34" s="107">
        <v>30</v>
      </c>
      <c r="D34" s="107">
        <v>4</v>
      </c>
      <c r="E34" s="108">
        <f t="shared" ref="E34:E35" si="10">D34/B34</f>
        <v>0.12903225806451613</v>
      </c>
      <c r="F34" s="120"/>
      <c r="G34" s="496" t="s">
        <v>630</v>
      </c>
      <c r="H34" s="497"/>
      <c r="I34" s="107">
        <v>190</v>
      </c>
      <c r="J34" s="107"/>
      <c r="K34" s="107">
        <v>109</v>
      </c>
      <c r="L34" s="108">
        <f>K34/I34</f>
        <v>0.5736842105263158</v>
      </c>
    </row>
    <row r="35" spans="1:12" ht="15.75" customHeight="1">
      <c r="A35" s="144" t="s">
        <v>643</v>
      </c>
      <c r="B35" s="112">
        <v>51</v>
      </c>
      <c r="C35" s="112">
        <v>56</v>
      </c>
      <c r="D35" s="112">
        <v>11</v>
      </c>
      <c r="E35" s="113">
        <f t="shared" si="10"/>
        <v>0.21568627450980393</v>
      </c>
      <c r="F35" s="141"/>
      <c r="G35" s="141"/>
      <c r="H35" s="141"/>
      <c r="I35" s="141"/>
      <c r="J35" s="141"/>
      <c r="K35" s="141"/>
      <c r="L35" s="141"/>
    </row>
    <row r="36" spans="1:12" ht="15.75" customHeight="1"/>
    <row r="37" spans="1:12" ht="15.75" customHeight="1"/>
    <row r="38" spans="1:12" ht="15.75" customHeight="1"/>
    <row r="39" spans="1:12" ht="15.75" customHeight="1"/>
    <row r="40" spans="1:12" ht="15.75" customHeight="1"/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26:B26"/>
    <mergeCell ref="G26:H26"/>
    <mergeCell ref="G33:H33"/>
    <mergeCell ref="G34:H34"/>
    <mergeCell ref="N1:R1"/>
    <mergeCell ref="N16:O16"/>
    <mergeCell ref="N17:O17"/>
    <mergeCell ref="N18:O18"/>
    <mergeCell ref="N19:O19"/>
    <mergeCell ref="G27:H27"/>
    <mergeCell ref="G28:H28"/>
    <mergeCell ref="G29:H29"/>
    <mergeCell ref="G30:H30"/>
    <mergeCell ref="A31:B31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8.140625" customWidth="1"/>
    <col min="2" max="5" width="9.140625" customWidth="1"/>
    <col min="6" max="6" width="11.42578125" customWidth="1"/>
    <col min="7" max="8" width="9.140625" customWidth="1"/>
    <col min="9" max="9" width="2.28515625" customWidth="1"/>
    <col min="10" max="10" width="2" customWidth="1"/>
    <col min="11" max="12" width="9.140625" customWidth="1"/>
    <col min="13" max="13" width="12.85546875" customWidth="1"/>
    <col min="14" max="16" width="9.140625" customWidth="1"/>
    <col min="17" max="17" width="2.5703125" customWidth="1"/>
    <col min="18" max="18" width="0.85546875" customWidth="1"/>
    <col min="19" max="19" width="9.140625" customWidth="1"/>
    <col min="20" max="20" width="20.28515625" customWidth="1"/>
    <col min="21" max="21" width="9.140625" customWidth="1"/>
    <col min="22" max="22" width="16.7109375" customWidth="1"/>
    <col min="23" max="23" width="9.140625" customWidth="1"/>
    <col min="24" max="24" width="11.7109375" customWidth="1"/>
    <col min="25" max="26" width="8.7109375" customWidth="1"/>
  </cols>
  <sheetData>
    <row r="1" spans="1:24">
      <c r="A1" s="145" t="s">
        <v>134</v>
      </c>
      <c r="B1" s="145" t="s">
        <v>7</v>
      </c>
      <c r="C1" s="145" t="s">
        <v>2</v>
      </c>
      <c r="D1" s="145" t="s">
        <v>6</v>
      </c>
      <c r="E1" s="145" t="s">
        <v>280</v>
      </c>
      <c r="F1" s="146" t="s">
        <v>644</v>
      </c>
      <c r="G1" s="145" t="s">
        <v>554</v>
      </c>
      <c r="H1" s="105" t="s">
        <v>645</v>
      </c>
      <c r="M1" s="145" t="s">
        <v>646</v>
      </c>
      <c r="N1" s="145" t="s">
        <v>594</v>
      </c>
      <c r="O1" s="498" t="s">
        <v>647</v>
      </c>
      <c r="P1" s="414"/>
      <c r="S1" s="498" t="s">
        <v>557</v>
      </c>
      <c r="T1" s="414"/>
      <c r="U1" s="414"/>
      <c r="V1" s="414"/>
      <c r="W1" s="414"/>
      <c r="X1" s="5"/>
    </row>
    <row r="2" spans="1:24">
      <c r="A2" s="39" t="s">
        <v>76</v>
      </c>
      <c r="B2" s="39">
        <v>55</v>
      </c>
      <c r="C2" s="39">
        <v>26</v>
      </c>
      <c r="D2" s="39">
        <v>6</v>
      </c>
      <c r="E2" s="39">
        <f t="shared" ref="E2:E25" si="0">C2+D2</f>
        <v>32</v>
      </c>
      <c r="F2" s="147">
        <f t="shared" ref="F2:F9" si="1">C2/B2</f>
        <v>0.47272727272727272</v>
      </c>
      <c r="G2" s="39">
        <v>36</v>
      </c>
      <c r="H2" s="39">
        <v>6</v>
      </c>
      <c r="K2" s="417" t="s">
        <v>648</v>
      </c>
      <c r="L2" s="401"/>
      <c r="M2" s="39">
        <v>199</v>
      </c>
      <c r="N2" s="39">
        <v>84</v>
      </c>
      <c r="O2" s="504">
        <f t="shared" ref="O2:O4" si="2">N2/M2</f>
        <v>0.42211055276381909</v>
      </c>
      <c r="P2" s="422"/>
      <c r="S2" s="118">
        <v>43179</v>
      </c>
      <c r="T2" s="46" t="s">
        <v>632</v>
      </c>
      <c r="U2" s="46">
        <v>6</v>
      </c>
      <c r="V2" s="46" t="s">
        <v>533</v>
      </c>
      <c r="W2" s="46">
        <v>5</v>
      </c>
    </row>
    <row r="3" spans="1:24">
      <c r="A3" s="40" t="s">
        <v>88</v>
      </c>
      <c r="B3" s="40">
        <v>51</v>
      </c>
      <c r="C3" s="40">
        <v>15</v>
      </c>
      <c r="D3" s="40">
        <v>2</v>
      </c>
      <c r="E3" s="40">
        <f t="shared" si="0"/>
        <v>17</v>
      </c>
      <c r="F3" s="148">
        <f t="shared" si="1"/>
        <v>0.29411764705882354</v>
      </c>
      <c r="G3" s="40">
        <v>35</v>
      </c>
      <c r="H3" s="40">
        <v>3</v>
      </c>
      <c r="K3" s="415" t="s">
        <v>218</v>
      </c>
      <c r="L3" s="401"/>
      <c r="M3" s="40">
        <v>3</v>
      </c>
      <c r="N3" s="40">
        <v>2</v>
      </c>
      <c r="O3" s="505">
        <f t="shared" si="2"/>
        <v>0.66666666666666663</v>
      </c>
      <c r="P3" s="401"/>
      <c r="S3" s="115">
        <v>43183</v>
      </c>
      <c r="T3" s="116" t="s">
        <v>502</v>
      </c>
      <c r="U3" s="116">
        <v>15</v>
      </c>
      <c r="V3" s="116" t="s">
        <v>632</v>
      </c>
      <c r="W3" s="116">
        <v>4</v>
      </c>
    </row>
    <row r="4" spans="1:24">
      <c r="A4" s="44" t="s">
        <v>212</v>
      </c>
      <c r="B4" s="44">
        <v>3</v>
      </c>
      <c r="C4" s="44">
        <v>1</v>
      </c>
      <c r="D4" s="44">
        <v>0</v>
      </c>
      <c r="E4" s="44">
        <f t="shared" si="0"/>
        <v>1</v>
      </c>
      <c r="F4" s="149">
        <f t="shared" si="1"/>
        <v>0.33333333333333331</v>
      </c>
      <c r="G4" s="44">
        <v>3</v>
      </c>
      <c r="H4" s="44"/>
      <c r="K4" s="417" t="s">
        <v>143</v>
      </c>
      <c r="L4" s="401"/>
      <c r="M4" s="44">
        <v>2</v>
      </c>
      <c r="N4" s="44">
        <v>2</v>
      </c>
      <c r="O4" s="503">
        <f t="shared" si="2"/>
        <v>1</v>
      </c>
      <c r="P4" s="401"/>
      <c r="S4" s="110">
        <v>43187</v>
      </c>
      <c r="T4" t="s">
        <v>632</v>
      </c>
      <c r="U4">
        <v>2</v>
      </c>
      <c r="V4" t="s">
        <v>542</v>
      </c>
      <c r="W4">
        <v>15</v>
      </c>
    </row>
    <row r="5" spans="1:24">
      <c r="A5" s="40" t="s">
        <v>107</v>
      </c>
      <c r="B5" s="40">
        <v>19</v>
      </c>
      <c r="C5" s="40">
        <v>6</v>
      </c>
      <c r="D5" s="40">
        <v>3</v>
      </c>
      <c r="E5" s="40">
        <f t="shared" si="0"/>
        <v>9</v>
      </c>
      <c r="F5" s="148">
        <f t="shared" si="1"/>
        <v>0.31578947368421051</v>
      </c>
      <c r="G5" s="40">
        <v>12</v>
      </c>
      <c r="H5" s="40">
        <v>2</v>
      </c>
      <c r="S5" s="115">
        <v>43194</v>
      </c>
      <c r="T5" s="116" t="s">
        <v>507</v>
      </c>
      <c r="U5" s="116">
        <v>10</v>
      </c>
      <c r="V5" s="116" t="s">
        <v>649</v>
      </c>
      <c r="W5" s="116">
        <v>5</v>
      </c>
    </row>
    <row r="6" spans="1:24">
      <c r="A6" s="44" t="s">
        <v>248</v>
      </c>
      <c r="B6" s="44">
        <v>14</v>
      </c>
      <c r="C6" s="44">
        <v>1</v>
      </c>
      <c r="D6" s="44">
        <v>1</v>
      </c>
      <c r="E6" s="44">
        <f t="shared" si="0"/>
        <v>2</v>
      </c>
      <c r="F6" s="149">
        <f t="shared" si="1"/>
        <v>7.1428571428571425E-2</v>
      </c>
      <c r="G6" s="44">
        <v>14</v>
      </c>
      <c r="H6" s="44">
        <v>2</v>
      </c>
      <c r="S6" s="118">
        <v>43196</v>
      </c>
      <c r="T6" s="46" t="s">
        <v>511</v>
      </c>
      <c r="U6" s="46">
        <v>4</v>
      </c>
      <c r="V6" s="46" t="s">
        <v>632</v>
      </c>
      <c r="W6" s="46">
        <v>5</v>
      </c>
    </row>
    <row r="7" spans="1:24">
      <c r="A7" s="40" t="s">
        <v>120</v>
      </c>
      <c r="B7" s="40">
        <v>13</v>
      </c>
      <c r="C7" s="40">
        <v>2</v>
      </c>
      <c r="D7" s="40">
        <v>2</v>
      </c>
      <c r="E7" s="40">
        <f t="shared" si="0"/>
        <v>4</v>
      </c>
      <c r="F7" s="148">
        <f t="shared" si="1"/>
        <v>0.15384615384615385</v>
      </c>
      <c r="G7" s="40">
        <v>13</v>
      </c>
      <c r="H7" s="40"/>
      <c r="S7" s="115">
        <v>43208</v>
      </c>
      <c r="T7" s="116" t="s">
        <v>494</v>
      </c>
      <c r="U7" s="116">
        <v>11</v>
      </c>
      <c r="V7" s="116" t="s">
        <v>632</v>
      </c>
      <c r="W7" s="116">
        <v>5</v>
      </c>
    </row>
    <row r="8" spans="1:24">
      <c r="A8" s="44" t="s">
        <v>245</v>
      </c>
      <c r="B8" s="44">
        <v>16</v>
      </c>
      <c r="C8" s="44">
        <v>2</v>
      </c>
      <c r="D8" s="44">
        <v>2</v>
      </c>
      <c r="E8" s="44">
        <f t="shared" si="0"/>
        <v>4</v>
      </c>
      <c r="F8" s="149">
        <f t="shared" si="1"/>
        <v>0.125</v>
      </c>
      <c r="G8" s="44">
        <v>13</v>
      </c>
      <c r="H8" s="44">
        <v>1</v>
      </c>
      <c r="M8" s="145" t="s">
        <v>589</v>
      </c>
      <c r="N8" s="145" t="s">
        <v>650</v>
      </c>
      <c r="O8" s="145" t="s">
        <v>651</v>
      </c>
      <c r="S8" s="110">
        <v>43210</v>
      </c>
      <c r="T8" t="s">
        <v>632</v>
      </c>
      <c r="U8">
        <v>6</v>
      </c>
      <c r="V8" t="s">
        <v>547</v>
      </c>
      <c r="W8">
        <v>15</v>
      </c>
    </row>
    <row r="9" spans="1:24">
      <c r="A9" s="40" t="s">
        <v>635</v>
      </c>
      <c r="B9" s="40">
        <v>4</v>
      </c>
      <c r="C9" s="40">
        <v>0</v>
      </c>
      <c r="D9" s="40">
        <v>0</v>
      </c>
      <c r="E9" s="40">
        <f t="shared" si="0"/>
        <v>0</v>
      </c>
      <c r="F9" s="148">
        <f t="shared" si="1"/>
        <v>0</v>
      </c>
      <c r="G9" s="40">
        <v>10</v>
      </c>
      <c r="H9" s="40">
        <v>1</v>
      </c>
      <c r="K9" s="415" t="s">
        <v>108</v>
      </c>
      <c r="L9" s="401"/>
      <c r="M9" s="41">
        <v>93</v>
      </c>
      <c r="N9" s="41">
        <v>46</v>
      </c>
      <c r="O9" s="150">
        <f t="shared" ref="O9:O13" si="3">N9/M9</f>
        <v>0.4946236559139785</v>
      </c>
      <c r="S9" s="115">
        <v>43215</v>
      </c>
      <c r="T9" s="116" t="s">
        <v>632</v>
      </c>
      <c r="U9" s="116">
        <v>1</v>
      </c>
      <c r="V9" s="116" t="s">
        <v>524</v>
      </c>
      <c r="W9" s="116">
        <v>19</v>
      </c>
    </row>
    <row r="10" spans="1:24">
      <c r="A10" s="44" t="s">
        <v>253</v>
      </c>
      <c r="B10" s="44">
        <v>0</v>
      </c>
      <c r="C10" s="44">
        <v>0</v>
      </c>
      <c r="D10" s="44">
        <v>0</v>
      </c>
      <c r="E10" s="44">
        <f t="shared" si="0"/>
        <v>0</v>
      </c>
      <c r="F10" s="149">
        <v>0</v>
      </c>
      <c r="G10" s="44">
        <v>3</v>
      </c>
      <c r="H10" s="44"/>
      <c r="K10" s="417" t="s">
        <v>635</v>
      </c>
      <c r="L10" s="401"/>
      <c r="M10" s="44">
        <v>44</v>
      </c>
      <c r="N10" s="44">
        <v>17</v>
      </c>
      <c r="O10" s="149">
        <f t="shared" si="3"/>
        <v>0.38636363636363635</v>
      </c>
      <c r="S10" s="118">
        <v>43221</v>
      </c>
      <c r="T10" s="46" t="s">
        <v>546</v>
      </c>
      <c r="U10" s="46">
        <v>0</v>
      </c>
      <c r="V10" s="46" t="s">
        <v>632</v>
      </c>
      <c r="W10" s="46">
        <v>10</v>
      </c>
    </row>
    <row r="11" spans="1:24">
      <c r="A11" s="40" t="s">
        <v>90</v>
      </c>
      <c r="B11" s="40">
        <v>6</v>
      </c>
      <c r="C11" s="40">
        <v>0</v>
      </c>
      <c r="D11" s="40">
        <v>0</v>
      </c>
      <c r="E11" s="40">
        <f t="shared" si="0"/>
        <v>0</v>
      </c>
      <c r="F11" s="148">
        <f t="shared" ref="F11:F12" si="4">C11/B11</f>
        <v>0</v>
      </c>
      <c r="G11" s="40">
        <v>43</v>
      </c>
      <c r="H11" s="40">
        <v>25</v>
      </c>
      <c r="K11" s="415" t="s">
        <v>652</v>
      </c>
      <c r="L11" s="401"/>
      <c r="M11" s="40">
        <v>1</v>
      </c>
      <c r="N11" s="40">
        <v>1</v>
      </c>
      <c r="O11" s="148">
        <f t="shared" si="3"/>
        <v>1</v>
      </c>
      <c r="S11" s="115">
        <v>43224</v>
      </c>
      <c r="T11" s="116" t="s">
        <v>632</v>
      </c>
      <c r="U11" s="116">
        <v>4</v>
      </c>
      <c r="V11" s="116" t="s">
        <v>532</v>
      </c>
      <c r="W11" s="116">
        <v>18</v>
      </c>
    </row>
    <row r="12" spans="1:24">
      <c r="A12" s="44" t="s">
        <v>79</v>
      </c>
      <c r="B12" s="44">
        <v>6</v>
      </c>
      <c r="C12" s="44">
        <v>2</v>
      </c>
      <c r="D12" s="44">
        <v>4</v>
      </c>
      <c r="E12" s="44">
        <f t="shared" si="0"/>
        <v>6</v>
      </c>
      <c r="F12" s="149">
        <f t="shared" si="4"/>
        <v>0.33333333333333331</v>
      </c>
      <c r="G12" s="44">
        <v>31</v>
      </c>
      <c r="H12" s="44">
        <v>9</v>
      </c>
      <c r="K12" s="417" t="s">
        <v>90</v>
      </c>
      <c r="L12" s="401"/>
      <c r="M12" s="44">
        <v>3</v>
      </c>
      <c r="N12" s="44">
        <v>2</v>
      </c>
      <c r="O12" s="149">
        <f t="shared" si="3"/>
        <v>0.66666666666666663</v>
      </c>
      <c r="S12" s="110">
        <v>43228</v>
      </c>
      <c r="T12" t="s">
        <v>632</v>
      </c>
      <c r="U12">
        <v>7</v>
      </c>
      <c r="V12" t="s">
        <v>544</v>
      </c>
      <c r="W12">
        <v>16</v>
      </c>
    </row>
    <row r="13" spans="1:24">
      <c r="A13" s="40" t="s">
        <v>99</v>
      </c>
      <c r="B13" s="40">
        <v>0</v>
      </c>
      <c r="C13" s="40">
        <v>0</v>
      </c>
      <c r="D13" s="40">
        <v>1</v>
      </c>
      <c r="E13" s="40">
        <f t="shared" si="0"/>
        <v>1</v>
      </c>
      <c r="F13" s="148">
        <v>0</v>
      </c>
      <c r="G13" s="40">
        <v>18</v>
      </c>
      <c r="H13" s="40">
        <v>3</v>
      </c>
      <c r="K13" s="415" t="s">
        <v>139</v>
      </c>
      <c r="L13" s="401"/>
      <c r="M13" s="40">
        <v>17</v>
      </c>
      <c r="N13" s="40">
        <v>10</v>
      </c>
      <c r="O13" s="148">
        <f t="shared" si="3"/>
        <v>0.58823529411764708</v>
      </c>
      <c r="S13" s="115">
        <v>43232</v>
      </c>
      <c r="T13" s="116" t="s">
        <v>636</v>
      </c>
      <c r="U13" s="116">
        <v>6</v>
      </c>
      <c r="V13" s="116" t="s">
        <v>653</v>
      </c>
      <c r="W13" s="116">
        <v>16</v>
      </c>
      <c r="X13" s="116" t="s">
        <v>620</v>
      </c>
    </row>
    <row r="14" spans="1:24">
      <c r="A14" s="44" t="s">
        <v>96</v>
      </c>
      <c r="B14" s="44">
        <v>1</v>
      </c>
      <c r="C14" s="44">
        <v>1</v>
      </c>
      <c r="D14" s="44">
        <v>0</v>
      </c>
      <c r="E14" s="44">
        <f t="shared" si="0"/>
        <v>1</v>
      </c>
      <c r="F14" s="149">
        <f t="shared" ref="F14:F17" si="5">C14/B14</f>
        <v>1</v>
      </c>
      <c r="G14" s="44">
        <v>14</v>
      </c>
      <c r="H14" s="44">
        <v>8</v>
      </c>
    </row>
    <row r="15" spans="1:24">
      <c r="A15" s="40" t="s">
        <v>94</v>
      </c>
      <c r="B15" s="40">
        <v>11</v>
      </c>
      <c r="C15" s="40">
        <v>1</v>
      </c>
      <c r="D15" s="40">
        <v>0</v>
      </c>
      <c r="E15" s="40">
        <f t="shared" si="0"/>
        <v>1</v>
      </c>
      <c r="F15" s="148">
        <f t="shared" si="5"/>
        <v>9.0909090909090912E-2</v>
      </c>
      <c r="G15" s="40">
        <v>6</v>
      </c>
      <c r="H15" s="40">
        <v>3</v>
      </c>
    </row>
    <row r="16" spans="1:24">
      <c r="A16" s="44" t="s">
        <v>116</v>
      </c>
      <c r="B16" s="44">
        <v>26</v>
      </c>
      <c r="C16" s="44">
        <v>5</v>
      </c>
      <c r="D16" s="44">
        <v>3</v>
      </c>
      <c r="E16" s="44">
        <f t="shared" si="0"/>
        <v>8</v>
      </c>
      <c r="F16" s="149">
        <f t="shared" si="5"/>
        <v>0.19230769230769232</v>
      </c>
      <c r="G16" s="44">
        <v>8</v>
      </c>
      <c r="H16" s="44"/>
    </row>
    <row r="17" spans="1:20">
      <c r="A17" s="40" t="s">
        <v>654</v>
      </c>
      <c r="B17" s="40">
        <v>4</v>
      </c>
      <c r="C17" s="40">
        <v>0</v>
      </c>
      <c r="D17" s="40">
        <v>1</v>
      </c>
      <c r="E17" s="40">
        <f t="shared" si="0"/>
        <v>1</v>
      </c>
      <c r="F17" s="148">
        <f t="shared" si="5"/>
        <v>0</v>
      </c>
      <c r="G17" s="40">
        <v>3</v>
      </c>
      <c r="H17" s="40"/>
      <c r="K17" s="415" t="s">
        <v>573</v>
      </c>
      <c r="L17" s="401"/>
      <c r="M17" s="40">
        <v>64</v>
      </c>
      <c r="S17" t="s">
        <v>582</v>
      </c>
      <c r="T17" t="s">
        <v>102</v>
      </c>
    </row>
    <row r="18" spans="1:20">
      <c r="A18" s="44" t="s">
        <v>108</v>
      </c>
      <c r="B18" s="44">
        <v>0</v>
      </c>
      <c r="C18" s="44">
        <v>0</v>
      </c>
      <c r="D18" s="44">
        <v>2</v>
      </c>
      <c r="E18" s="44">
        <f t="shared" si="0"/>
        <v>2</v>
      </c>
      <c r="F18" s="149">
        <v>0</v>
      </c>
      <c r="G18" s="44">
        <v>5</v>
      </c>
      <c r="H18" s="44"/>
      <c r="K18" s="417" t="s">
        <v>575</v>
      </c>
      <c r="L18" s="401"/>
      <c r="M18" s="44">
        <v>144</v>
      </c>
    </row>
    <row r="19" spans="1:20">
      <c r="A19" s="40" t="s">
        <v>242</v>
      </c>
      <c r="B19" s="40">
        <v>3</v>
      </c>
      <c r="C19" s="40">
        <v>1</v>
      </c>
      <c r="D19" s="40">
        <v>0</v>
      </c>
      <c r="E19" s="40">
        <f t="shared" si="0"/>
        <v>1</v>
      </c>
      <c r="F19" s="148">
        <f>C19/B19</f>
        <v>0.33333333333333331</v>
      </c>
      <c r="G19" s="40">
        <v>13</v>
      </c>
      <c r="H19" s="40"/>
      <c r="K19" s="415" t="s">
        <v>3</v>
      </c>
      <c r="L19" s="401"/>
      <c r="M19" s="40">
        <v>5.33</v>
      </c>
    </row>
    <row r="20" spans="1:20">
      <c r="A20" s="44" t="s">
        <v>113</v>
      </c>
      <c r="B20" s="44">
        <v>0</v>
      </c>
      <c r="C20" s="44">
        <v>0</v>
      </c>
      <c r="D20" s="44">
        <v>0</v>
      </c>
      <c r="E20" s="44">
        <f t="shared" si="0"/>
        <v>0</v>
      </c>
      <c r="F20" s="149">
        <v>0</v>
      </c>
      <c r="G20" s="44">
        <v>16</v>
      </c>
      <c r="H20" s="44">
        <v>5</v>
      </c>
      <c r="K20" s="417" t="s">
        <v>578</v>
      </c>
      <c r="L20" s="401"/>
      <c r="M20" s="44">
        <v>12</v>
      </c>
    </row>
    <row r="21" spans="1:20" ht="15.75" customHeight="1">
      <c r="A21" s="40" t="s">
        <v>119</v>
      </c>
      <c r="B21" s="40">
        <v>0</v>
      </c>
      <c r="C21" s="40">
        <v>0</v>
      </c>
      <c r="D21" s="40">
        <v>0</v>
      </c>
      <c r="E21" s="40">
        <f t="shared" si="0"/>
        <v>0</v>
      </c>
      <c r="F21" s="148">
        <v>0</v>
      </c>
      <c r="G21" s="40">
        <v>16</v>
      </c>
      <c r="H21" s="40">
        <v>7</v>
      </c>
    </row>
    <row r="22" spans="1:20" ht="15.75" customHeight="1">
      <c r="A22" s="44" t="s">
        <v>655</v>
      </c>
      <c r="B22" s="44">
        <v>4</v>
      </c>
      <c r="C22" s="44">
        <v>1</v>
      </c>
      <c r="D22" s="44">
        <v>1</v>
      </c>
      <c r="E22" s="44">
        <f t="shared" si="0"/>
        <v>2</v>
      </c>
      <c r="F22" s="149">
        <f>C22/B22</f>
        <v>0.25</v>
      </c>
      <c r="G22" s="44">
        <v>1</v>
      </c>
      <c r="H22" s="44"/>
    </row>
    <row r="23" spans="1:20" ht="15.75" customHeight="1">
      <c r="A23" s="40" t="s">
        <v>656</v>
      </c>
      <c r="B23" s="40">
        <v>0</v>
      </c>
      <c r="C23" s="40">
        <v>0</v>
      </c>
      <c r="D23" s="40">
        <v>0</v>
      </c>
      <c r="E23" s="40">
        <f t="shared" si="0"/>
        <v>0</v>
      </c>
      <c r="F23" s="148">
        <v>0</v>
      </c>
      <c r="G23" s="40"/>
      <c r="H23" s="40">
        <v>3</v>
      </c>
    </row>
    <row r="24" spans="1:20" ht="15.75" customHeight="1">
      <c r="A24" s="44" t="s">
        <v>221</v>
      </c>
      <c r="B24" s="44">
        <v>0</v>
      </c>
      <c r="C24" s="44">
        <v>0</v>
      </c>
      <c r="D24" s="44">
        <v>2</v>
      </c>
      <c r="E24" s="44">
        <f t="shared" si="0"/>
        <v>2</v>
      </c>
      <c r="F24" s="149">
        <v>0</v>
      </c>
      <c r="G24" s="44">
        <v>7</v>
      </c>
      <c r="H24" s="44">
        <v>2</v>
      </c>
    </row>
    <row r="25" spans="1:20" ht="15.75" customHeight="1">
      <c r="A25" s="40" t="s">
        <v>139</v>
      </c>
      <c r="B25" s="40">
        <v>0</v>
      </c>
      <c r="C25" s="40">
        <v>0</v>
      </c>
      <c r="D25" s="40">
        <v>0</v>
      </c>
      <c r="E25" s="40">
        <f t="shared" si="0"/>
        <v>0</v>
      </c>
      <c r="F25" s="148">
        <v>0</v>
      </c>
      <c r="G25" s="40">
        <v>1</v>
      </c>
      <c r="H25" s="40"/>
    </row>
    <row r="26" spans="1:20" ht="15.75" customHeight="1">
      <c r="A26" s="151" t="s">
        <v>588</v>
      </c>
      <c r="B26" s="152">
        <f t="shared" ref="B26:E26" si="6">SUM(B2:B25)</f>
        <v>236</v>
      </c>
      <c r="C26" s="152">
        <f t="shared" si="6"/>
        <v>64</v>
      </c>
      <c r="D26" s="152">
        <f t="shared" si="6"/>
        <v>30</v>
      </c>
      <c r="E26" s="152">
        <f t="shared" si="6"/>
        <v>94</v>
      </c>
      <c r="F26" s="153">
        <f>C26/B26</f>
        <v>0.2711864406779661</v>
      </c>
      <c r="G26" s="152">
        <f t="shared" ref="G26:H26" si="7">SUM(G2:G25)</f>
        <v>321</v>
      </c>
      <c r="H26" s="152">
        <f t="shared" si="7"/>
        <v>80</v>
      </c>
    </row>
    <row r="27" spans="1:20" ht="15.75" customHeight="1">
      <c r="F27" s="47"/>
    </row>
    <row r="28" spans="1:20" ht="15.75" customHeight="1">
      <c r="F28" s="47"/>
    </row>
    <row r="29" spans="1:20" ht="15.75" customHeight="1">
      <c r="F29" s="47"/>
    </row>
    <row r="30" spans="1:20" ht="15.75" customHeight="1">
      <c r="F30" s="47"/>
    </row>
    <row r="31" spans="1:20" ht="15.75" customHeight="1">
      <c r="F31" s="47"/>
    </row>
    <row r="32" spans="1:20" ht="15.75" customHeight="1">
      <c r="F32" s="47"/>
    </row>
    <row r="33" spans="6:6" ht="15.75" customHeight="1">
      <c r="F33" s="47"/>
    </row>
    <row r="34" spans="6:6" ht="15.75" customHeight="1">
      <c r="F34" s="47"/>
    </row>
    <row r="35" spans="6:6" ht="15.75" customHeight="1">
      <c r="F35" s="47"/>
    </row>
    <row r="36" spans="6:6" ht="15.75" customHeight="1">
      <c r="F36" s="47"/>
    </row>
    <row r="37" spans="6:6" ht="15.75" customHeight="1">
      <c r="F37" s="47"/>
    </row>
    <row r="38" spans="6:6" ht="15.75" customHeight="1">
      <c r="F38" s="47"/>
    </row>
    <row r="39" spans="6:6" ht="15.75" customHeight="1">
      <c r="F39" s="47"/>
    </row>
    <row r="40" spans="6:6" ht="15.75" customHeight="1">
      <c r="F40" s="47"/>
    </row>
    <row r="41" spans="6:6" ht="15.75" customHeight="1">
      <c r="F41" s="47"/>
    </row>
    <row r="42" spans="6:6" ht="15.75" customHeight="1">
      <c r="F42" s="47"/>
    </row>
    <row r="43" spans="6:6" ht="15.75" customHeight="1">
      <c r="F43" s="47"/>
    </row>
    <row r="44" spans="6:6" ht="15.75" customHeight="1">
      <c r="F44" s="47"/>
    </row>
    <row r="45" spans="6:6" ht="15.75" customHeight="1">
      <c r="F45" s="47"/>
    </row>
    <row r="46" spans="6:6" ht="15.75" customHeight="1">
      <c r="F46" s="47"/>
    </row>
    <row r="47" spans="6:6" ht="15.75" customHeight="1">
      <c r="F47" s="47"/>
    </row>
    <row r="48" spans="6:6" ht="15.75" customHeight="1">
      <c r="F48" s="47"/>
    </row>
    <row r="49" spans="6:6" ht="15.75" customHeight="1">
      <c r="F49" s="47"/>
    </row>
    <row r="50" spans="6:6" ht="15.75" customHeight="1">
      <c r="F50" s="47"/>
    </row>
    <row r="51" spans="6:6" ht="15.75" customHeight="1">
      <c r="F51" s="47"/>
    </row>
    <row r="52" spans="6:6" ht="15.75" customHeight="1">
      <c r="F52" s="47"/>
    </row>
    <row r="53" spans="6:6" ht="15.75" customHeight="1">
      <c r="F53" s="47"/>
    </row>
    <row r="54" spans="6:6" ht="15.75" customHeight="1">
      <c r="F54" s="47"/>
    </row>
    <row r="55" spans="6:6" ht="15.75" customHeight="1">
      <c r="F55" s="47"/>
    </row>
    <row r="56" spans="6:6" ht="15.75" customHeight="1">
      <c r="F56" s="47"/>
    </row>
    <row r="57" spans="6:6" ht="15.75" customHeight="1">
      <c r="F57" s="47"/>
    </row>
    <row r="58" spans="6:6" ht="15.75" customHeight="1">
      <c r="F58" s="47"/>
    </row>
    <row r="59" spans="6:6" ht="15.75" customHeight="1">
      <c r="F59" s="47"/>
    </row>
    <row r="60" spans="6:6" ht="15.75" customHeight="1">
      <c r="F60" s="47"/>
    </row>
    <row r="61" spans="6:6" ht="15.75" customHeight="1">
      <c r="F61" s="47"/>
    </row>
    <row r="62" spans="6:6" ht="15.75" customHeight="1">
      <c r="F62" s="47"/>
    </row>
    <row r="63" spans="6:6" ht="15.75" customHeight="1">
      <c r="F63" s="47"/>
    </row>
    <row r="64" spans="6:6" ht="15.75" customHeight="1">
      <c r="F64" s="47"/>
    </row>
    <row r="65" spans="6:6" ht="15.75" customHeight="1">
      <c r="F65" s="47"/>
    </row>
    <row r="66" spans="6:6" ht="15.75" customHeight="1">
      <c r="F66" s="47"/>
    </row>
    <row r="67" spans="6:6" ht="15.75" customHeight="1">
      <c r="F67" s="47"/>
    </row>
    <row r="68" spans="6:6" ht="15.75" customHeight="1">
      <c r="F68" s="47"/>
    </row>
    <row r="69" spans="6:6" ht="15.75" customHeight="1">
      <c r="F69" s="47"/>
    </row>
    <row r="70" spans="6:6" ht="15.75" customHeight="1">
      <c r="F70" s="47"/>
    </row>
    <row r="71" spans="6:6" ht="15.75" customHeight="1">
      <c r="F71" s="47"/>
    </row>
    <row r="72" spans="6:6" ht="15.75" customHeight="1">
      <c r="F72" s="47"/>
    </row>
    <row r="73" spans="6:6" ht="15.75" customHeight="1">
      <c r="F73" s="47"/>
    </row>
    <row r="74" spans="6:6" ht="15.75" customHeight="1">
      <c r="F74" s="47"/>
    </row>
    <row r="75" spans="6:6" ht="15.75" customHeight="1">
      <c r="F75" s="47"/>
    </row>
    <row r="76" spans="6:6" ht="15.75" customHeight="1">
      <c r="F76" s="47"/>
    </row>
    <row r="77" spans="6:6" ht="15.75" customHeight="1">
      <c r="F77" s="47"/>
    </row>
    <row r="78" spans="6:6" ht="15.75" customHeight="1">
      <c r="F78" s="47"/>
    </row>
    <row r="79" spans="6:6" ht="15.75" customHeight="1">
      <c r="F79" s="47"/>
    </row>
    <row r="80" spans="6:6" ht="15.75" customHeight="1">
      <c r="F80" s="47"/>
    </row>
    <row r="81" spans="6:6" ht="15.75" customHeight="1">
      <c r="F81" s="47"/>
    </row>
    <row r="82" spans="6:6" ht="15.75" customHeight="1">
      <c r="F82" s="47"/>
    </row>
    <row r="83" spans="6:6" ht="15.75" customHeight="1">
      <c r="F83" s="47"/>
    </row>
    <row r="84" spans="6:6" ht="15.75" customHeight="1">
      <c r="F84" s="47"/>
    </row>
    <row r="85" spans="6:6" ht="15.75" customHeight="1">
      <c r="F85" s="47"/>
    </row>
    <row r="86" spans="6:6" ht="15.75" customHeight="1">
      <c r="F86" s="47"/>
    </row>
    <row r="87" spans="6:6" ht="15.75" customHeight="1">
      <c r="F87" s="47"/>
    </row>
    <row r="88" spans="6:6" ht="15.75" customHeight="1">
      <c r="F88" s="47"/>
    </row>
    <row r="89" spans="6:6" ht="15.75" customHeight="1">
      <c r="F89" s="47"/>
    </row>
    <row r="90" spans="6:6" ht="15.75" customHeight="1">
      <c r="F90" s="47"/>
    </row>
    <row r="91" spans="6:6" ht="15.75" customHeight="1">
      <c r="F91" s="47"/>
    </row>
    <row r="92" spans="6:6" ht="15.75" customHeight="1">
      <c r="F92" s="47"/>
    </row>
    <row r="93" spans="6:6" ht="15.75" customHeight="1">
      <c r="F93" s="47"/>
    </row>
    <row r="94" spans="6:6" ht="15.75" customHeight="1">
      <c r="F94" s="47"/>
    </row>
    <row r="95" spans="6:6" ht="15.75" customHeight="1">
      <c r="F95" s="47"/>
    </row>
    <row r="96" spans="6:6" ht="15.75" customHeight="1">
      <c r="F96" s="47"/>
    </row>
    <row r="97" spans="6:6" ht="15.75" customHeight="1">
      <c r="F97" s="47"/>
    </row>
    <row r="98" spans="6:6" ht="15.75" customHeight="1">
      <c r="F98" s="47"/>
    </row>
    <row r="99" spans="6:6" ht="15.75" customHeight="1">
      <c r="F99" s="47"/>
    </row>
    <row r="100" spans="6:6" ht="15.75" customHeight="1">
      <c r="F100" s="47"/>
    </row>
    <row r="101" spans="6:6" ht="15.75" customHeight="1">
      <c r="F101" s="47"/>
    </row>
    <row r="102" spans="6:6" ht="15.75" customHeight="1">
      <c r="F102" s="47"/>
    </row>
    <row r="103" spans="6:6" ht="15.75" customHeight="1">
      <c r="F103" s="47"/>
    </row>
    <row r="104" spans="6:6" ht="15.75" customHeight="1">
      <c r="F104" s="47"/>
    </row>
    <row r="105" spans="6:6" ht="15.75" customHeight="1">
      <c r="F105" s="47"/>
    </row>
    <row r="106" spans="6:6" ht="15.75" customHeight="1">
      <c r="F106" s="47"/>
    </row>
    <row r="107" spans="6:6" ht="15.75" customHeight="1">
      <c r="F107" s="47"/>
    </row>
    <row r="108" spans="6:6" ht="15.75" customHeight="1">
      <c r="F108" s="47"/>
    </row>
    <row r="109" spans="6:6" ht="15.75" customHeight="1">
      <c r="F109" s="47"/>
    </row>
    <row r="110" spans="6:6" ht="15.75" customHeight="1">
      <c r="F110" s="47"/>
    </row>
    <row r="111" spans="6:6" ht="15.75" customHeight="1">
      <c r="F111" s="47"/>
    </row>
    <row r="112" spans="6:6" ht="15.75" customHeight="1">
      <c r="F112" s="47"/>
    </row>
    <row r="113" spans="6:6" ht="15.75" customHeight="1">
      <c r="F113" s="47"/>
    </row>
    <row r="114" spans="6:6" ht="15.75" customHeight="1">
      <c r="F114" s="47"/>
    </row>
    <row r="115" spans="6:6" ht="15.75" customHeight="1">
      <c r="F115" s="47"/>
    </row>
    <row r="116" spans="6:6" ht="15.75" customHeight="1">
      <c r="F116" s="47"/>
    </row>
    <row r="117" spans="6:6" ht="15.75" customHeight="1">
      <c r="F117" s="47"/>
    </row>
    <row r="118" spans="6:6" ht="15.75" customHeight="1">
      <c r="F118" s="47"/>
    </row>
    <row r="119" spans="6:6" ht="15.75" customHeight="1">
      <c r="F119" s="47"/>
    </row>
    <row r="120" spans="6:6" ht="15.75" customHeight="1">
      <c r="F120" s="47"/>
    </row>
    <row r="121" spans="6:6" ht="15.75" customHeight="1">
      <c r="F121" s="47"/>
    </row>
    <row r="122" spans="6:6" ht="15.75" customHeight="1">
      <c r="F122" s="47"/>
    </row>
    <row r="123" spans="6:6" ht="15.75" customHeight="1">
      <c r="F123" s="47"/>
    </row>
    <row r="124" spans="6:6" ht="15.75" customHeight="1">
      <c r="F124" s="47"/>
    </row>
    <row r="125" spans="6:6" ht="15.75" customHeight="1">
      <c r="F125" s="47"/>
    </row>
    <row r="126" spans="6:6" ht="15.75" customHeight="1">
      <c r="F126" s="47"/>
    </row>
    <row r="127" spans="6:6" ht="15.75" customHeight="1">
      <c r="F127" s="47"/>
    </row>
    <row r="128" spans="6:6" ht="15.75" customHeight="1">
      <c r="F128" s="47"/>
    </row>
    <row r="129" spans="6:6" ht="15.75" customHeight="1">
      <c r="F129" s="47"/>
    </row>
    <row r="130" spans="6:6" ht="15.75" customHeight="1">
      <c r="F130" s="47"/>
    </row>
    <row r="131" spans="6:6" ht="15.75" customHeight="1">
      <c r="F131" s="47"/>
    </row>
    <row r="132" spans="6:6" ht="15.75" customHeight="1">
      <c r="F132" s="47"/>
    </row>
    <row r="133" spans="6:6" ht="15.75" customHeight="1">
      <c r="F133" s="47"/>
    </row>
    <row r="134" spans="6:6" ht="15.75" customHeight="1">
      <c r="F134" s="47"/>
    </row>
    <row r="135" spans="6:6" ht="15.75" customHeight="1">
      <c r="F135" s="47"/>
    </row>
    <row r="136" spans="6:6" ht="15.75" customHeight="1">
      <c r="F136" s="47"/>
    </row>
    <row r="137" spans="6:6" ht="15.75" customHeight="1">
      <c r="F137" s="47"/>
    </row>
    <row r="138" spans="6:6" ht="15.75" customHeight="1">
      <c r="F138" s="47"/>
    </row>
    <row r="139" spans="6:6" ht="15.75" customHeight="1">
      <c r="F139" s="47"/>
    </row>
    <row r="140" spans="6:6" ht="15.75" customHeight="1">
      <c r="F140" s="47"/>
    </row>
    <row r="141" spans="6:6" ht="15.75" customHeight="1">
      <c r="F141" s="47"/>
    </row>
    <row r="142" spans="6:6" ht="15.75" customHeight="1">
      <c r="F142" s="47"/>
    </row>
    <row r="143" spans="6:6" ht="15.75" customHeight="1">
      <c r="F143" s="47"/>
    </row>
    <row r="144" spans="6:6" ht="15.75" customHeight="1">
      <c r="F144" s="47"/>
    </row>
    <row r="145" spans="6:6" ht="15.75" customHeight="1">
      <c r="F145" s="47"/>
    </row>
    <row r="146" spans="6:6" ht="15.75" customHeight="1">
      <c r="F146" s="47"/>
    </row>
    <row r="147" spans="6:6" ht="15.75" customHeight="1">
      <c r="F147" s="47"/>
    </row>
    <row r="148" spans="6:6" ht="15.75" customHeight="1">
      <c r="F148" s="47"/>
    </row>
    <row r="149" spans="6:6" ht="15.75" customHeight="1">
      <c r="F149" s="47"/>
    </row>
    <row r="150" spans="6:6" ht="15.75" customHeight="1">
      <c r="F150" s="47"/>
    </row>
    <row r="151" spans="6:6" ht="15.75" customHeight="1">
      <c r="F151" s="47"/>
    </row>
    <row r="152" spans="6:6" ht="15.75" customHeight="1">
      <c r="F152" s="47"/>
    </row>
    <row r="153" spans="6:6" ht="15.75" customHeight="1">
      <c r="F153" s="47"/>
    </row>
    <row r="154" spans="6:6" ht="15.75" customHeight="1">
      <c r="F154" s="47"/>
    </row>
    <row r="155" spans="6:6" ht="15.75" customHeight="1">
      <c r="F155" s="47"/>
    </row>
    <row r="156" spans="6:6" ht="15.75" customHeight="1">
      <c r="F156" s="47"/>
    </row>
    <row r="157" spans="6:6" ht="15.75" customHeight="1">
      <c r="F157" s="47"/>
    </row>
    <row r="158" spans="6:6" ht="15.75" customHeight="1">
      <c r="F158" s="47"/>
    </row>
    <row r="159" spans="6:6" ht="15.75" customHeight="1">
      <c r="F159" s="47"/>
    </row>
    <row r="160" spans="6:6" ht="15.75" customHeight="1">
      <c r="F160" s="47"/>
    </row>
    <row r="161" spans="6:6" ht="15.75" customHeight="1">
      <c r="F161" s="47"/>
    </row>
    <row r="162" spans="6:6" ht="15.75" customHeight="1">
      <c r="F162" s="47"/>
    </row>
    <row r="163" spans="6:6" ht="15.75" customHeight="1">
      <c r="F163" s="47"/>
    </row>
    <row r="164" spans="6:6" ht="15.75" customHeight="1">
      <c r="F164" s="47"/>
    </row>
    <row r="165" spans="6:6" ht="15.75" customHeight="1">
      <c r="F165" s="47"/>
    </row>
    <row r="166" spans="6:6" ht="15.75" customHeight="1">
      <c r="F166" s="47"/>
    </row>
    <row r="167" spans="6:6" ht="15.75" customHeight="1">
      <c r="F167" s="47"/>
    </row>
    <row r="168" spans="6:6" ht="15.75" customHeight="1">
      <c r="F168" s="47"/>
    </row>
    <row r="169" spans="6:6" ht="15.75" customHeight="1">
      <c r="F169" s="47"/>
    </row>
    <row r="170" spans="6:6" ht="15.75" customHeight="1">
      <c r="F170" s="47"/>
    </row>
    <row r="171" spans="6:6" ht="15.75" customHeight="1">
      <c r="F171" s="47"/>
    </row>
    <row r="172" spans="6:6" ht="15.75" customHeight="1">
      <c r="F172" s="47"/>
    </row>
    <row r="173" spans="6:6" ht="15.75" customHeight="1">
      <c r="F173" s="47"/>
    </row>
    <row r="174" spans="6:6" ht="15.75" customHeight="1">
      <c r="F174" s="47"/>
    </row>
    <row r="175" spans="6:6" ht="15.75" customHeight="1">
      <c r="F175" s="47"/>
    </row>
    <row r="176" spans="6:6" ht="15.75" customHeight="1">
      <c r="F176" s="47"/>
    </row>
    <row r="177" spans="6:6" ht="15.75" customHeight="1">
      <c r="F177" s="47"/>
    </row>
    <row r="178" spans="6:6" ht="15.75" customHeight="1">
      <c r="F178" s="47"/>
    </row>
    <row r="179" spans="6:6" ht="15.75" customHeight="1">
      <c r="F179" s="47"/>
    </row>
    <row r="180" spans="6:6" ht="15.75" customHeight="1">
      <c r="F180" s="47"/>
    </row>
    <row r="181" spans="6:6" ht="15.75" customHeight="1">
      <c r="F181" s="47"/>
    </row>
    <row r="182" spans="6:6" ht="15.75" customHeight="1">
      <c r="F182" s="47"/>
    </row>
    <row r="183" spans="6:6" ht="15.75" customHeight="1">
      <c r="F183" s="47"/>
    </row>
    <row r="184" spans="6:6" ht="15.75" customHeight="1">
      <c r="F184" s="47"/>
    </row>
    <row r="185" spans="6:6" ht="15.75" customHeight="1">
      <c r="F185" s="47"/>
    </row>
    <row r="186" spans="6:6" ht="15.75" customHeight="1">
      <c r="F186" s="47"/>
    </row>
    <row r="187" spans="6:6" ht="15.75" customHeight="1">
      <c r="F187" s="47"/>
    </row>
    <row r="188" spans="6:6" ht="15.75" customHeight="1">
      <c r="F188" s="47"/>
    </row>
    <row r="189" spans="6:6" ht="15.75" customHeight="1">
      <c r="F189" s="47"/>
    </row>
    <row r="190" spans="6:6" ht="15.75" customHeight="1">
      <c r="F190" s="47"/>
    </row>
    <row r="191" spans="6:6" ht="15.75" customHeight="1">
      <c r="F191" s="47"/>
    </row>
    <row r="192" spans="6:6" ht="15.75" customHeight="1">
      <c r="F192" s="47"/>
    </row>
    <row r="193" spans="6:6" ht="15.75" customHeight="1">
      <c r="F193" s="47"/>
    </row>
    <row r="194" spans="6:6" ht="15.75" customHeight="1">
      <c r="F194" s="47"/>
    </row>
    <row r="195" spans="6:6" ht="15.75" customHeight="1">
      <c r="F195" s="47"/>
    </row>
    <row r="196" spans="6:6" ht="15.75" customHeight="1">
      <c r="F196" s="47"/>
    </row>
    <row r="197" spans="6:6" ht="15.75" customHeight="1">
      <c r="F197" s="47"/>
    </row>
    <row r="198" spans="6:6" ht="15.75" customHeight="1">
      <c r="F198" s="47"/>
    </row>
    <row r="199" spans="6:6" ht="15.75" customHeight="1">
      <c r="F199" s="47"/>
    </row>
    <row r="200" spans="6:6" ht="15.75" customHeight="1">
      <c r="F200" s="47"/>
    </row>
    <row r="201" spans="6:6" ht="15.75" customHeight="1">
      <c r="F201" s="47"/>
    </row>
    <row r="202" spans="6:6" ht="15.75" customHeight="1">
      <c r="F202" s="47"/>
    </row>
    <row r="203" spans="6:6" ht="15.75" customHeight="1">
      <c r="F203" s="47"/>
    </row>
    <row r="204" spans="6:6" ht="15.75" customHeight="1">
      <c r="F204" s="47"/>
    </row>
    <row r="205" spans="6:6" ht="15.75" customHeight="1">
      <c r="F205" s="47"/>
    </row>
    <row r="206" spans="6:6" ht="15.75" customHeight="1">
      <c r="F206" s="47"/>
    </row>
    <row r="207" spans="6:6" ht="15.75" customHeight="1">
      <c r="F207" s="47"/>
    </row>
    <row r="208" spans="6:6" ht="15.75" customHeight="1">
      <c r="F208" s="47"/>
    </row>
    <row r="209" spans="6:6" ht="15.75" customHeight="1">
      <c r="F209" s="47"/>
    </row>
    <row r="210" spans="6:6" ht="15.75" customHeight="1">
      <c r="F210" s="47"/>
    </row>
    <row r="211" spans="6:6" ht="15.75" customHeight="1">
      <c r="F211" s="47"/>
    </row>
    <row r="212" spans="6:6" ht="15.75" customHeight="1">
      <c r="F212" s="47"/>
    </row>
    <row r="213" spans="6:6" ht="15.75" customHeight="1">
      <c r="F213" s="47"/>
    </row>
    <row r="214" spans="6:6" ht="15.75" customHeight="1">
      <c r="F214" s="47"/>
    </row>
    <row r="215" spans="6:6" ht="15.75" customHeight="1">
      <c r="F215" s="47"/>
    </row>
    <row r="216" spans="6:6" ht="15.75" customHeight="1">
      <c r="F216" s="47"/>
    </row>
    <row r="217" spans="6:6" ht="15.75" customHeight="1">
      <c r="F217" s="47"/>
    </row>
    <row r="218" spans="6:6" ht="15.75" customHeight="1">
      <c r="F218" s="47"/>
    </row>
    <row r="219" spans="6:6" ht="15.75" customHeight="1">
      <c r="F219" s="47"/>
    </row>
    <row r="220" spans="6:6" ht="15.75" customHeight="1">
      <c r="F220" s="47"/>
    </row>
    <row r="221" spans="6:6" ht="15.75" customHeight="1">
      <c r="F221" s="47"/>
    </row>
    <row r="222" spans="6:6" ht="15.75" customHeight="1">
      <c r="F222" s="47"/>
    </row>
    <row r="223" spans="6:6" ht="15.75" customHeight="1">
      <c r="F223" s="47"/>
    </row>
    <row r="224" spans="6:6" ht="15.75" customHeight="1">
      <c r="F224" s="47"/>
    </row>
    <row r="225" spans="6:6" ht="15.75" customHeight="1">
      <c r="F225" s="47"/>
    </row>
    <row r="226" spans="6:6" ht="15.75" customHeight="1">
      <c r="F226" s="47"/>
    </row>
    <row r="227" spans="6:6" ht="15.75" customHeight="1"/>
    <row r="228" spans="6:6" ht="15.75" customHeight="1"/>
    <row r="229" spans="6:6" ht="15.75" customHeight="1"/>
    <row r="230" spans="6:6" ht="15.75" customHeight="1"/>
    <row r="231" spans="6:6" ht="15.75" customHeight="1"/>
    <row r="232" spans="6:6" ht="15.75" customHeight="1"/>
    <row r="233" spans="6:6" ht="15.75" customHeight="1"/>
    <row r="234" spans="6:6" ht="15.75" customHeight="1"/>
    <row r="235" spans="6:6" ht="15.75" customHeight="1"/>
    <row r="236" spans="6:6" ht="15.75" customHeight="1"/>
    <row r="237" spans="6:6" ht="15.75" customHeight="1"/>
    <row r="238" spans="6:6" ht="15.75" customHeight="1"/>
    <row r="239" spans="6:6" ht="15.75" customHeight="1"/>
    <row r="240" spans="6: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O1:P1"/>
    <mergeCell ref="S1:W1"/>
    <mergeCell ref="K2:L2"/>
    <mergeCell ref="O2:P2"/>
    <mergeCell ref="K3:L3"/>
    <mergeCell ref="O3:P3"/>
    <mergeCell ref="O4:P4"/>
    <mergeCell ref="K18:L18"/>
    <mergeCell ref="K19:L19"/>
    <mergeCell ref="K20:L20"/>
    <mergeCell ref="K4:L4"/>
    <mergeCell ref="K9:L9"/>
    <mergeCell ref="K10:L10"/>
    <mergeCell ref="K11:L11"/>
    <mergeCell ref="K12:L12"/>
    <mergeCell ref="K13:L13"/>
    <mergeCell ref="K17:L17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20.5703125" customWidth="1"/>
    <col min="2" max="2" width="10.140625" customWidth="1"/>
    <col min="3" max="5" width="8.7109375" customWidth="1"/>
    <col min="6" max="6" width="12.140625" customWidth="1"/>
    <col min="7" max="7" width="8.7109375" customWidth="1"/>
    <col min="8" max="8" width="3" customWidth="1"/>
    <col min="9" max="13" width="8.7109375" customWidth="1"/>
    <col min="14" max="14" width="16.28515625" customWidth="1"/>
    <col min="15" max="15" width="8.7109375" customWidth="1"/>
    <col min="16" max="16" width="12.85546875" customWidth="1"/>
    <col min="17" max="17" width="8.7109375" customWidth="1"/>
    <col min="18" max="18" width="11.140625" customWidth="1"/>
  </cols>
  <sheetData>
    <row r="1" spans="1:18">
      <c r="A1" s="145" t="s">
        <v>134</v>
      </c>
      <c r="B1" s="145" t="s">
        <v>7</v>
      </c>
      <c r="C1" s="145" t="s">
        <v>2</v>
      </c>
      <c r="D1" s="145" t="s">
        <v>6</v>
      </c>
      <c r="E1" s="145" t="s">
        <v>280</v>
      </c>
      <c r="F1" s="146" t="s">
        <v>644</v>
      </c>
      <c r="G1" s="145" t="s">
        <v>554</v>
      </c>
      <c r="H1" s="46"/>
      <c r="M1" s="506" t="s">
        <v>557</v>
      </c>
      <c r="N1" s="414"/>
      <c r="O1" s="414"/>
      <c r="P1" s="414"/>
      <c r="Q1" s="414"/>
      <c r="R1" s="3"/>
    </row>
    <row r="2" spans="1:18">
      <c r="A2" s="39" t="s">
        <v>68</v>
      </c>
      <c r="B2" s="39">
        <v>71</v>
      </c>
      <c r="C2" s="39">
        <v>32</v>
      </c>
      <c r="D2" s="39">
        <v>12</v>
      </c>
      <c r="E2" s="39">
        <f t="shared" ref="E2:E15" si="0">C2+D2</f>
        <v>44</v>
      </c>
      <c r="F2" s="147">
        <f t="shared" ref="F2:F7" si="1">C2/B2</f>
        <v>0.45070422535211269</v>
      </c>
      <c r="G2" s="39">
        <v>49</v>
      </c>
      <c r="I2" s="417" t="s">
        <v>573</v>
      </c>
      <c r="J2" s="401"/>
      <c r="K2" s="44">
        <v>80</v>
      </c>
      <c r="M2" s="118">
        <v>43176</v>
      </c>
      <c r="N2" s="46" t="s">
        <v>632</v>
      </c>
      <c r="O2" s="46">
        <v>13</v>
      </c>
      <c r="P2" s="46" t="s">
        <v>546</v>
      </c>
      <c r="Q2" s="46">
        <v>5</v>
      </c>
    </row>
    <row r="3" spans="1:18">
      <c r="A3" s="40" t="s">
        <v>97</v>
      </c>
      <c r="B3" s="40">
        <v>57</v>
      </c>
      <c r="C3" s="40">
        <v>18</v>
      </c>
      <c r="D3" s="40">
        <v>4</v>
      </c>
      <c r="E3" s="40">
        <f t="shared" si="0"/>
        <v>22</v>
      </c>
      <c r="F3" s="148">
        <f t="shared" si="1"/>
        <v>0.31578947368421051</v>
      </c>
      <c r="G3" s="40">
        <v>52</v>
      </c>
      <c r="I3" s="415" t="s">
        <v>575</v>
      </c>
      <c r="J3" s="401"/>
      <c r="K3" s="40">
        <v>157</v>
      </c>
      <c r="M3" s="117">
        <v>43188</v>
      </c>
      <c r="N3" s="1" t="s">
        <v>533</v>
      </c>
      <c r="O3" s="1">
        <v>4</v>
      </c>
      <c r="P3" s="1" t="s">
        <v>632</v>
      </c>
      <c r="Q3" s="1">
        <v>11</v>
      </c>
    </row>
    <row r="4" spans="1:18">
      <c r="A4" s="44" t="s">
        <v>76</v>
      </c>
      <c r="B4" s="44">
        <v>40</v>
      </c>
      <c r="C4" s="44">
        <v>21</v>
      </c>
      <c r="D4" s="44">
        <v>5</v>
      </c>
      <c r="E4" s="44">
        <f t="shared" si="0"/>
        <v>26</v>
      </c>
      <c r="F4" s="149">
        <f t="shared" si="1"/>
        <v>0.52500000000000002</v>
      </c>
      <c r="G4" s="44">
        <v>17</v>
      </c>
      <c r="I4" s="417" t="s">
        <v>3</v>
      </c>
      <c r="J4" s="401"/>
      <c r="K4" s="44">
        <v>6.15</v>
      </c>
      <c r="M4" s="110">
        <v>43191</v>
      </c>
      <c r="N4" s="72" t="s">
        <v>632</v>
      </c>
      <c r="O4" s="72">
        <v>0</v>
      </c>
      <c r="P4" s="72" t="s">
        <v>502</v>
      </c>
      <c r="Q4" s="72">
        <v>14</v>
      </c>
    </row>
    <row r="5" spans="1:18">
      <c r="A5" s="40" t="s">
        <v>63</v>
      </c>
      <c r="B5" s="40">
        <v>25</v>
      </c>
      <c r="C5" s="40">
        <v>7</v>
      </c>
      <c r="D5" s="40">
        <v>7</v>
      </c>
      <c r="E5" s="40">
        <f t="shared" si="0"/>
        <v>14</v>
      </c>
      <c r="F5" s="148">
        <f t="shared" si="1"/>
        <v>0.28000000000000003</v>
      </c>
      <c r="G5" s="40">
        <v>36</v>
      </c>
      <c r="I5" s="415" t="s">
        <v>578</v>
      </c>
      <c r="J5" s="401"/>
      <c r="K5" s="40">
        <v>13.08</v>
      </c>
      <c r="M5" s="115">
        <v>43195</v>
      </c>
      <c r="N5" s="116" t="s">
        <v>632</v>
      </c>
      <c r="O5" s="116">
        <v>3</v>
      </c>
      <c r="P5" s="116" t="s">
        <v>542</v>
      </c>
      <c r="Q5" s="116">
        <v>18</v>
      </c>
    </row>
    <row r="6" spans="1:18">
      <c r="A6" s="44" t="s">
        <v>657</v>
      </c>
      <c r="B6" s="44">
        <v>7</v>
      </c>
      <c r="C6" s="44">
        <v>2</v>
      </c>
      <c r="D6" s="44">
        <v>4</v>
      </c>
      <c r="E6" s="44">
        <f t="shared" si="0"/>
        <v>6</v>
      </c>
      <c r="F6" s="149">
        <f t="shared" si="1"/>
        <v>0.2857142857142857</v>
      </c>
      <c r="G6" s="44">
        <v>10</v>
      </c>
      <c r="M6" s="110">
        <v>43197</v>
      </c>
      <c r="N6" s="72" t="s">
        <v>632</v>
      </c>
      <c r="O6" s="72">
        <v>2</v>
      </c>
      <c r="P6" s="72" t="s">
        <v>495</v>
      </c>
      <c r="Q6" s="72">
        <v>20</v>
      </c>
    </row>
    <row r="7" spans="1:18">
      <c r="A7" s="40" t="s">
        <v>248</v>
      </c>
      <c r="B7" s="40">
        <v>3</v>
      </c>
      <c r="C7" s="40">
        <v>0</v>
      </c>
      <c r="D7" s="40">
        <v>0</v>
      </c>
      <c r="E7" s="40">
        <f t="shared" si="0"/>
        <v>0</v>
      </c>
      <c r="F7" s="148">
        <f t="shared" si="1"/>
        <v>0</v>
      </c>
      <c r="G7" s="40">
        <v>3</v>
      </c>
      <c r="M7" s="115">
        <v>43205</v>
      </c>
      <c r="N7" s="116" t="s">
        <v>632</v>
      </c>
      <c r="O7" s="116">
        <v>4</v>
      </c>
      <c r="P7" s="116" t="s">
        <v>507</v>
      </c>
      <c r="Q7" s="116">
        <v>15</v>
      </c>
    </row>
    <row r="8" spans="1:18">
      <c r="A8" s="44" t="s">
        <v>107</v>
      </c>
      <c r="B8" s="44">
        <v>0</v>
      </c>
      <c r="C8" s="44">
        <v>0</v>
      </c>
      <c r="D8" s="44">
        <v>1</v>
      </c>
      <c r="E8" s="44">
        <f t="shared" si="0"/>
        <v>1</v>
      </c>
      <c r="F8" s="149"/>
      <c r="G8" s="44">
        <v>7</v>
      </c>
      <c r="M8" s="110">
        <v>43211</v>
      </c>
      <c r="N8" s="72" t="s">
        <v>547</v>
      </c>
      <c r="O8" s="72">
        <v>9</v>
      </c>
      <c r="P8" s="72" t="s">
        <v>632</v>
      </c>
      <c r="Q8" s="72">
        <v>4</v>
      </c>
    </row>
    <row r="9" spans="1:18">
      <c r="A9" s="40" t="s">
        <v>187</v>
      </c>
      <c r="B9" s="40">
        <v>11</v>
      </c>
      <c r="C9" s="40">
        <v>0</v>
      </c>
      <c r="D9" s="40">
        <v>1</v>
      </c>
      <c r="E9" s="40">
        <f t="shared" si="0"/>
        <v>1</v>
      </c>
      <c r="F9" s="148">
        <f>C9/B9</f>
        <v>0</v>
      </c>
      <c r="G9" s="40">
        <v>25</v>
      </c>
      <c r="M9" s="115">
        <v>43216</v>
      </c>
      <c r="N9" s="116" t="s">
        <v>524</v>
      </c>
      <c r="O9" s="116">
        <v>20</v>
      </c>
      <c r="P9" s="116" t="s">
        <v>632</v>
      </c>
      <c r="Q9" s="116">
        <v>4</v>
      </c>
    </row>
    <row r="10" spans="1:18">
      <c r="A10" s="44" t="s">
        <v>658</v>
      </c>
      <c r="B10" s="44">
        <v>0</v>
      </c>
      <c r="C10" s="44">
        <v>0</v>
      </c>
      <c r="D10" s="44">
        <v>0</v>
      </c>
      <c r="E10" s="44">
        <f t="shared" si="0"/>
        <v>0</v>
      </c>
      <c r="F10" s="149"/>
      <c r="G10" s="44">
        <v>1</v>
      </c>
      <c r="M10" s="118">
        <v>43219</v>
      </c>
      <c r="N10" s="46" t="s">
        <v>530</v>
      </c>
      <c r="O10" s="46">
        <v>10</v>
      </c>
      <c r="P10" s="46" t="s">
        <v>632</v>
      </c>
      <c r="Q10" s="46">
        <v>11</v>
      </c>
    </row>
    <row r="11" spans="1:18">
      <c r="A11" s="40" t="s">
        <v>659</v>
      </c>
      <c r="B11" s="40">
        <v>0</v>
      </c>
      <c r="C11" s="40">
        <v>0</v>
      </c>
      <c r="D11" s="40">
        <v>0</v>
      </c>
      <c r="E11" s="40">
        <f t="shared" si="0"/>
        <v>0</v>
      </c>
      <c r="F11" s="148"/>
      <c r="G11" s="40">
        <v>3</v>
      </c>
      <c r="M11" s="115">
        <v>43225</v>
      </c>
      <c r="N11" s="116" t="s">
        <v>532</v>
      </c>
      <c r="O11" s="116">
        <v>11</v>
      </c>
      <c r="P11" s="116" t="s">
        <v>632</v>
      </c>
      <c r="Q11" s="116">
        <v>8</v>
      </c>
    </row>
    <row r="12" spans="1:18">
      <c r="A12" s="44" t="s">
        <v>660</v>
      </c>
      <c r="B12" s="44">
        <v>0</v>
      </c>
      <c r="C12" s="44">
        <v>0</v>
      </c>
      <c r="D12" s="44">
        <v>0</v>
      </c>
      <c r="E12" s="44">
        <f t="shared" si="0"/>
        <v>0</v>
      </c>
      <c r="F12" s="149"/>
      <c r="G12" s="44">
        <v>12</v>
      </c>
      <c r="M12" s="110">
        <v>43229</v>
      </c>
      <c r="N12" s="72" t="s">
        <v>544</v>
      </c>
      <c r="O12" s="72">
        <v>9</v>
      </c>
      <c r="P12" s="72" t="s">
        <v>632</v>
      </c>
      <c r="Q12" s="72">
        <v>8</v>
      </c>
      <c r="R12" s="72" t="s">
        <v>661</v>
      </c>
    </row>
    <row r="13" spans="1:18">
      <c r="A13" s="40" t="s">
        <v>90</v>
      </c>
      <c r="B13" s="40">
        <v>1</v>
      </c>
      <c r="C13" s="40">
        <v>0</v>
      </c>
      <c r="D13" s="40">
        <v>0</v>
      </c>
      <c r="E13" s="40">
        <f t="shared" si="0"/>
        <v>0</v>
      </c>
      <c r="F13" s="148">
        <f t="shared" ref="F13:F17" si="2">C13/B13</f>
        <v>0</v>
      </c>
      <c r="G13" s="40">
        <v>25</v>
      </c>
      <c r="M13" s="117">
        <v>43237</v>
      </c>
      <c r="N13" s="1" t="s">
        <v>662</v>
      </c>
      <c r="O13" s="1">
        <v>8</v>
      </c>
      <c r="P13" s="1" t="s">
        <v>663</v>
      </c>
      <c r="Q13" s="1">
        <v>10</v>
      </c>
      <c r="R13" s="116" t="s">
        <v>620</v>
      </c>
    </row>
    <row r="14" spans="1:18">
      <c r="A14" s="44" t="s">
        <v>664</v>
      </c>
      <c r="B14" s="44">
        <v>5</v>
      </c>
      <c r="C14" s="44">
        <v>0</v>
      </c>
      <c r="D14" s="44">
        <v>1</v>
      </c>
      <c r="E14" s="44">
        <f t="shared" si="0"/>
        <v>1</v>
      </c>
      <c r="F14" s="149">
        <f t="shared" si="2"/>
        <v>0</v>
      </c>
      <c r="G14" s="44">
        <v>8</v>
      </c>
      <c r="M14" s="110">
        <v>43239</v>
      </c>
      <c r="N14" s="72" t="s">
        <v>663</v>
      </c>
      <c r="O14" s="72">
        <v>1</v>
      </c>
      <c r="P14" s="72" t="s">
        <v>621</v>
      </c>
      <c r="Q14" s="72">
        <v>17</v>
      </c>
      <c r="R14" s="72" t="s">
        <v>620</v>
      </c>
    </row>
    <row r="15" spans="1:18">
      <c r="A15" s="40" t="s">
        <v>101</v>
      </c>
      <c r="B15" s="40">
        <v>1</v>
      </c>
      <c r="C15" s="40">
        <v>0</v>
      </c>
      <c r="D15" s="40">
        <v>0</v>
      </c>
      <c r="E15" s="40">
        <f t="shared" si="0"/>
        <v>0</v>
      </c>
      <c r="F15" s="148">
        <f t="shared" si="2"/>
        <v>0</v>
      </c>
      <c r="G15" s="40">
        <v>9</v>
      </c>
    </row>
    <row r="16" spans="1:18">
      <c r="A16" s="44" t="s">
        <v>79</v>
      </c>
      <c r="B16" s="44">
        <v>1</v>
      </c>
      <c r="C16" s="44"/>
      <c r="D16" s="44"/>
      <c r="E16" s="44"/>
      <c r="F16" s="149">
        <f t="shared" si="2"/>
        <v>0</v>
      </c>
      <c r="G16" s="44">
        <v>22</v>
      </c>
    </row>
    <row r="17" spans="1:14">
      <c r="A17" s="154" t="s">
        <v>588</v>
      </c>
      <c r="B17" s="154">
        <f>SUM(B2:B16)</f>
        <v>222</v>
      </c>
      <c r="C17" s="154">
        <f t="shared" ref="C17:E17" si="3">SUM(C2:C15)</f>
        <v>80</v>
      </c>
      <c r="D17" s="154">
        <f t="shared" si="3"/>
        <v>35</v>
      </c>
      <c r="E17" s="154">
        <f t="shared" si="3"/>
        <v>115</v>
      </c>
      <c r="F17" s="155">
        <f t="shared" si="2"/>
        <v>0.36036036036036034</v>
      </c>
      <c r="G17" s="154">
        <f>SUM(G2:G16)</f>
        <v>279</v>
      </c>
      <c r="M17" s="72" t="s">
        <v>582</v>
      </c>
      <c r="N17" s="72" t="s">
        <v>503</v>
      </c>
    </row>
    <row r="18" spans="1:14">
      <c r="F18" s="47"/>
    </row>
    <row r="19" spans="1:14">
      <c r="F19" s="47"/>
      <c r="K19" s="145" t="s">
        <v>589</v>
      </c>
      <c r="L19" s="145" t="s">
        <v>650</v>
      </c>
      <c r="M19" s="145" t="s">
        <v>651</v>
      </c>
    </row>
    <row r="20" spans="1:14">
      <c r="F20" s="47"/>
      <c r="I20" s="417" t="s">
        <v>200</v>
      </c>
      <c r="J20" s="401"/>
      <c r="K20" s="39"/>
      <c r="L20" s="39"/>
      <c r="M20" s="147" t="e">
        <f t="shared" ref="M20:M22" si="4">L20/K20</f>
        <v>#DIV/0!</v>
      </c>
    </row>
    <row r="21" spans="1:14" ht="15.75" customHeight="1">
      <c r="F21" s="47"/>
      <c r="I21" s="417" t="s">
        <v>187</v>
      </c>
      <c r="J21" s="401"/>
      <c r="K21" s="44"/>
      <c r="L21" s="44"/>
      <c r="M21" s="149" t="e">
        <f t="shared" si="4"/>
        <v>#DIV/0!</v>
      </c>
    </row>
    <row r="22" spans="1:14" ht="15.75" customHeight="1">
      <c r="F22" s="47"/>
      <c r="I22" s="417"/>
      <c r="J22" s="401"/>
      <c r="K22" s="44"/>
      <c r="L22" s="44"/>
      <c r="M22" s="149" t="e">
        <f t="shared" si="4"/>
        <v>#DIV/0!</v>
      </c>
    </row>
    <row r="23" spans="1:14" ht="15.75" customHeight="1">
      <c r="F23" s="47"/>
      <c r="I23" s="417"/>
      <c r="J23" s="401"/>
      <c r="K23" s="44"/>
      <c r="L23" s="44"/>
      <c r="M23" s="149"/>
    </row>
    <row r="24" spans="1:14" ht="15.75" customHeight="1">
      <c r="F24" s="47"/>
      <c r="I24" s="417"/>
      <c r="J24" s="401"/>
      <c r="K24" s="44"/>
      <c r="L24" s="44"/>
      <c r="M24" s="149"/>
    </row>
    <row r="25" spans="1:14" ht="15.75" customHeight="1">
      <c r="F25" s="47"/>
    </row>
    <row r="26" spans="1:14" ht="15.75" customHeight="1">
      <c r="F26" s="47"/>
    </row>
    <row r="27" spans="1:14" ht="15.75" customHeight="1">
      <c r="F27" s="47"/>
    </row>
    <row r="28" spans="1:14" ht="15.75" customHeight="1">
      <c r="F28" s="47"/>
    </row>
    <row r="29" spans="1:14" ht="15.75" customHeight="1">
      <c r="F29" s="47"/>
    </row>
    <row r="30" spans="1:14" ht="15.75" customHeight="1">
      <c r="F30" s="47"/>
    </row>
    <row r="31" spans="1:14" ht="15.75" customHeight="1">
      <c r="F31" s="47"/>
    </row>
    <row r="32" spans="1:14" ht="15.75" customHeight="1">
      <c r="F32" s="47"/>
    </row>
    <row r="33" spans="6:6" ht="15.75" customHeight="1">
      <c r="F33" s="47"/>
    </row>
    <row r="34" spans="6:6" ht="15.75" customHeight="1">
      <c r="F34" s="47"/>
    </row>
    <row r="35" spans="6:6" ht="15.75" customHeight="1">
      <c r="F35" s="47"/>
    </row>
    <row r="36" spans="6:6" ht="15.75" customHeight="1">
      <c r="F36" s="47"/>
    </row>
    <row r="37" spans="6:6" ht="15.75" customHeight="1">
      <c r="F37" s="47"/>
    </row>
    <row r="38" spans="6:6" ht="15.75" customHeight="1">
      <c r="F38" s="47"/>
    </row>
    <row r="39" spans="6:6" ht="15.75" customHeight="1">
      <c r="F39" s="47"/>
    </row>
    <row r="40" spans="6:6" ht="15.75" customHeight="1">
      <c r="F40" s="47"/>
    </row>
    <row r="41" spans="6:6" ht="15.75" customHeight="1">
      <c r="F41" s="47"/>
    </row>
    <row r="42" spans="6:6" ht="15.75" customHeight="1">
      <c r="F42" s="47"/>
    </row>
    <row r="43" spans="6:6" ht="15.75" customHeight="1">
      <c r="F43" s="47"/>
    </row>
    <row r="44" spans="6:6" ht="15.75" customHeight="1">
      <c r="F44" s="47"/>
    </row>
    <row r="45" spans="6:6" ht="15.75" customHeight="1">
      <c r="F45" s="47"/>
    </row>
    <row r="46" spans="6:6" ht="15.75" customHeight="1">
      <c r="F46" s="47"/>
    </row>
    <row r="47" spans="6:6" ht="15.75" customHeight="1">
      <c r="F47" s="47"/>
    </row>
    <row r="48" spans="6:6" ht="15.75" customHeight="1">
      <c r="F48" s="47"/>
    </row>
    <row r="49" spans="6:6" ht="15.75" customHeight="1">
      <c r="F49" s="47"/>
    </row>
    <row r="50" spans="6:6" ht="15.75" customHeight="1">
      <c r="F50" s="47"/>
    </row>
    <row r="51" spans="6:6" ht="15.75" customHeight="1">
      <c r="F51" s="47"/>
    </row>
    <row r="52" spans="6:6" ht="15.75" customHeight="1">
      <c r="F52" s="47"/>
    </row>
    <row r="53" spans="6:6" ht="15.75" customHeight="1">
      <c r="F53" s="47"/>
    </row>
    <row r="54" spans="6:6" ht="15.75" customHeight="1">
      <c r="F54" s="47"/>
    </row>
    <row r="55" spans="6:6" ht="15.75" customHeight="1">
      <c r="F55" s="47"/>
    </row>
    <row r="56" spans="6:6" ht="15.75" customHeight="1">
      <c r="F56" s="47"/>
    </row>
    <row r="57" spans="6:6" ht="15.75" customHeight="1">
      <c r="F57" s="47"/>
    </row>
    <row r="58" spans="6:6" ht="15.75" customHeight="1">
      <c r="F58" s="47"/>
    </row>
    <row r="59" spans="6:6" ht="15.75" customHeight="1">
      <c r="F59" s="47"/>
    </row>
    <row r="60" spans="6:6" ht="15.75" customHeight="1">
      <c r="F60" s="47"/>
    </row>
    <row r="61" spans="6:6" ht="15.75" customHeight="1">
      <c r="F61" s="47"/>
    </row>
    <row r="62" spans="6:6" ht="15.75" customHeight="1">
      <c r="F62" s="47"/>
    </row>
    <row r="63" spans="6:6" ht="15.75" customHeight="1">
      <c r="F63" s="47"/>
    </row>
    <row r="64" spans="6:6" ht="15.75" customHeight="1">
      <c r="F64" s="47"/>
    </row>
    <row r="65" spans="6:6" ht="15.75" customHeight="1">
      <c r="F65" s="47"/>
    </row>
    <row r="66" spans="6:6" ht="15.75" customHeight="1">
      <c r="F66" s="47"/>
    </row>
    <row r="67" spans="6:6" ht="15.75" customHeight="1">
      <c r="F67" s="47"/>
    </row>
    <row r="68" spans="6:6" ht="15.75" customHeight="1">
      <c r="F68" s="47"/>
    </row>
    <row r="69" spans="6:6" ht="15.75" customHeight="1">
      <c r="F69" s="47"/>
    </row>
    <row r="70" spans="6:6" ht="15.75" customHeight="1">
      <c r="F70" s="47"/>
    </row>
    <row r="71" spans="6:6" ht="15.75" customHeight="1">
      <c r="F71" s="47"/>
    </row>
    <row r="72" spans="6:6" ht="15.75" customHeight="1">
      <c r="F72" s="47"/>
    </row>
    <row r="73" spans="6:6" ht="15.75" customHeight="1">
      <c r="F73" s="47"/>
    </row>
    <row r="74" spans="6:6" ht="15.75" customHeight="1">
      <c r="F74" s="47"/>
    </row>
    <row r="75" spans="6:6" ht="15.75" customHeight="1">
      <c r="F75" s="47"/>
    </row>
    <row r="76" spans="6:6" ht="15.75" customHeight="1">
      <c r="F76" s="47"/>
    </row>
    <row r="77" spans="6:6" ht="15.75" customHeight="1">
      <c r="F77" s="47"/>
    </row>
    <row r="78" spans="6:6" ht="15.75" customHeight="1">
      <c r="F78" s="47"/>
    </row>
    <row r="79" spans="6:6" ht="15.75" customHeight="1">
      <c r="F79" s="47"/>
    </row>
    <row r="80" spans="6:6" ht="15.75" customHeight="1">
      <c r="F80" s="47"/>
    </row>
    <row r="81" spans="6:6" ht="15.75" customHeight="1">
      <c r="F81" s="47"/>
    </row>
    <row r="82" spans="6:6" ht="15.75" customHeight="1">
      <c r="F82" s="47"/>
    </row>
    <row r="83" spans="6:6" ht="15.75" customHeight="1">
      <c r="F83" s="47"/>
    </row>
    <row r="84" spans="6:6" ht="15.75" customHeight="1">
      <c r="F84" s="47"/>
    </row>
    <row r="85" spans="6:6" ht="15.75" customHeight="1">
      <c r="F85" s="47"/>
    </row>
    <row r="86" spans="6:6" ht="15.75" customHeight="1">
      <c r="F86" s="47"/>
    </row>
    <row r="87" spans="6:6" ht="15.75" customHeight="1">
      <c r="F87" s="47"/>
    </row>
    <row r="88" spans="6:6" ht="15.75" customHeight="1">
      <c r="F88" s="47"/>
    </row>
    <row r="89" spans="6:6" ht="15.75" customHeight="1">
      <c r="F89" s="47"/>
    </row>
    <row r="90" spans="6:6" ht="15.75" customHeight="1">
      <c r="F90" s="47"/>
    </row>
    <row r="91" spans="6:6" ht="15.75" customHeight="1">
      <c r="F91" s="47"/>
    </row>
    <row r="92" spans="6:6" ht="15.75" customHeight="1">
      <c r="F92" s="47"/>
    </row>
    <row r="93" spans="6:6" ht="15.75" customHeight="1">
      <c r="F93" s="47"/>
    </row>
    <row r="94" spans="6:6" ht="15.75" customHeight="1">
      <c r="F94" s="47"/>
    </row>
    <row r="95" spans="6:6" ht="15.75" customHeight="1">
      <c r="F95" s="47"/>
    </row>
    <row r="96" spans="6:6" ht="15.75" customHeight="1">
      <c r="F96" s="47"/>
    </row>
    <row r="97" spans="6:6" ht="15.75" customHeight="1">
      <c r="F97" s="47"/>
    </row>
    <row r="98" spans="6:6" ht="15.75" customHeight="1">
      <c r="F98" s="47"/>
    </row>
    <row r="99" spans="6:6" ht="15.75" customHeight="1">
      <c r="F99" s="47"/>
    </row>
    <row r="100" spans="6:6" ht="15.75" customHeight="1">
      <c r="F100" s="47"/>
    </row>
    <row r="101" spans="6:6" ht="15.75" customHeight="1">
      <c r="F101" s="47"/>
    </row>
    <row r="102" spans="6:6" ht="15.75" customHeight="1">
      <c r="F102" s="47"/>
    </row>
    <row r="103" spans="6:6" ht="15.75" customHeight="1">
      <c r="F103" s="47"/>
    </row>
    <row r="104" spans="6:6" ht="15.75" customHeight="1">
      <c r="F104" s="47"/>
    </row>
    <row r="105" spans="6:6" ht="15.75" customHeight="1">
      <c r="F105" s="47"/>
    </row>
    <row r="106" spans="6:6" ht="15.75" customHeight="1">
      <c r="F106" s="47"/>
    </row>
    <row r="107" spans="6:6" ht="15.75" customHeight="1">
      <c r="F107" s="47"/>
    </row>
    <row r="108" spans="6:6" ht="15.75" customHeight="1">
      <c r="F108" s="47"/>
    </row>
    <row r="109" spans="6:6" ht="15.75" customHeight="1">
      <c r="F109" s="47"/>
    </row>
    <row r="110" spans="6:6" ht="15.75" customHeight="1">
      <c r="F110" s="47"/>
    </row>
    <row r="111" spans="6:6" ht="15.75" customHeight="1">
      <c r="F111" s="47"/>
    </row>
    <row r="112" spans="6:6" ht="15.75" customHeight="1">
      <c r="F112" s="47"/>
    </row>
    <row r="113" spans="6:6" ht="15.75" customHeight="1">
      <c r="F113" s="47"/>
    </row>
    <row r="114" spans="6:6" ht="15.75" customHeight="1">
      <c r="F114" s="47"/>
    </row>
    <row r="115" spans="6:6" ht="15.75" customHeight="1">
      <c r="F115" s="47"/>
    </row>
    <row r="116" spans="6:6" ht="15.75" customHeight="1">
      <c r="F116" s="47"/>
    </row>
    <row r="117" spans="6:6" ht="15.75" customHeight="1">
      <c r="F117" s="47"/>
    </row>
    <row r="118" spans="6:6" ht="15.75" customHeight="1">
      <c r="F118" s="47"/>
    </row>
    <row r="119" spans="6:6" ht="15.75" customHeight="1">
      <c r="F119" s="47"/>
    </row>
    <row r="120" spans="6:6" ht="15.75" customHeight="1">
      <c r="F120" s="47"/>
    </row>
    <row r="121" spans="6:6" ht="15.75" customHeight="1">
      <c r="F121" s="47"/>
    </row>
    <row r="122" spans="6:6" ht="15.75" customHeight="1">
      <c r="F122" s="47"/>
    </row>
    <row r="123" spans="6:6" ht="15.75" customHeight="1">
      <c r="F123" s="47"/>
    </row>
    <row r="124" spans="6:6" ht="15.75" customHeight="1">
      <c r="F124" s="47"/>
    </row>
    <row r="125" spans="6:6" ht="15.75" customHeight="1">
      <c r="F125" s="47"/>
    </row>
    <row r="126" spans="6:6" ht="15.75" customHeight="1">
      <c r="F126" s="47"/>
    </row>
    <row r="127" spans="6:6" ht="15.75" customHeight="1">
      <c r="F127" s="47"/>
    </row>
    <row r="128" spans="6:6" ht="15.75" customHeight="1">
      <c r="F128" s="47"/>
    </row>
    <row r="129" spans="6:6" ht="15.75" customHeight="1">
      <c r="F129" s="47"/>
    </row>
    <row r="130" spans="6:6" ht="15.75" customHeight="1">
      <c r="F130" s="47"/>
    </row>
    <row r="131" spans="6:6" ht="15.75" customHeight="1">
      <c r="F131" s="47"/>
    </row>
    <row r="132" spans="6:6" ht="15.75" customHeight="1">
      <c r="F132" s="47"/>
    </row>
    <row r="133" spans="6:6" ht="15.75" customHeight="1">
      <c r="F133" s="47"/>
    </row>
    <row r="134" spans="6:6" ht="15.75" customHeight="1">
      <c r="F134" s="47"/>
    </row>
    <row r="135" spans="6:6" ht="15.75" customHeight="1">
      <c r="F135" s="47"/>
    </row>
    <row r="136" spans="6:6" ht="15.75" customHeight="1">
      <c r="F136" s="47"/>
    </row>
    <row r="137" spans="6:6" ht="15.75" customHeight="1">
      <c r="F137" s="47"/>
    </row>
    <row r="138" spans="6:6" ht="15.75" customHeight="1">
      <c r="F138" s="47"/>
    </row>
    <row r="139" spans="6:6" ht="15.75" customHeight="1">
      <c r="F139" s="47"/>
    </row>
    <row r="140" spans="6:6" ht="15.75" customHeight="1">
      <c r="F140" s="47"/>
    </row>
    <row r="141" spans="6:6" ht="15.75" customHeight="1">
      <c r="F141" s="47"/>
    </row>
    <row r="142" spans="6:6" ht="15.75" customHeight="1">
      <c r="F142" s="47"/>
    </row>
    <row r="143" spans="6:6" ht="15.75" customHeight="1">
      <c r="F143" s="47"/>
    </row>
    <row r="144" spans="6:6" ht="15.75" customHeight="1">
      <c r="F144" s="47"/>
    </row>
    <row r="145" spans="6:6" ht="15.75" customHeight="1">
      <c r="F145" s="47"/>
    </row>
    <row r="146" spans="6:6" ht="15.75" customHeight="1">
      <c r="F146" s="47"/>
    </row>
    <row r="147" spans="6:6" ht="15.75" customHeight="1">
      <c r="F147" s="47"/>
    </row>
    <row r="148" spans="6:6" ht="15.75" customHeight="1">
      <c r="F148" s="47"/>
    </row>
    <row r="149" spans="6:6" ht="15.75" customHeight="1">
      <c r="F149" s="47"/>
    </row>
    <row r="150" spans="6:6" ht="15.75" customHeight="1">
      <c r="F150" s="47"/>
    </row>
    <row r="151" spans="6:6" ht="15.75" customHeight="1">
      <c r="F151" s="47"/>
    </row>
    <row r="152" spans="6:6" ht="15.75" customHeight="1">
      <c r="F152" s="47"/>
    </row>
    <row r="153" spans="6:6" ht="15.75" customHeight="1">
      <c r="F153" s="47"/>
    </row>
    <row r="154" spans="6:6" ht="15.75" customHeight="1">
      <c r="F154" s="47"/>
    </row>
    <row r="155" spans="6:6" ht="15.75" customHeight="1">
      <c r="F155" s="47"/>
    </row>
    <row r="156" spans="6:6" ht="15.75" customHeight="1">
      <c r="F156" s="47"/>
    </row>
    <row r="157" spans="6:6" ht="15.75" customHeight="1">
      <c r="F157" s="47"/>
    </row>
    <row r="158" spans="6:6" ht="15.75" customHeight="1">
      <c r="F158" s="47"/>
    </row>
    <row r="159" spans="6:6" ht="15.75" customHeight="1">
      <c r="F159" s="47"/>
    </row>
    <row r="160" spans="6:6" ht="15.75" customHeight="1">
      <c r="F160" s="47"/>
    </row>
    <row r="161" spans="6:6" ht="15.75" customHeight="1">
      <c r="F161" s="47"/>
    </row>
    <row r="162" spans="6:6" ht="15.75" customHeight="1">
      <c r="F162" s="47"/>
    </row>
    <row r="163" spans="6:6" ht="15.75" customHeight="1">
      <c r="F163" s="47"/>
    </row>
    <row r="164" spans="6:6" ht="15.75" customHeight="1">
      <c r="F164" s="47"/>
    </row>
    <row r="165" spans="6:6" ht="15.75" customHeight="1">
      <c r="F165" s="47"/>
    </row>
    <row r="166" spans="6:6" ht="15.75" customHeight="1">
      <c r="F166" s="47"/>
    </row>
    <row r="167" spans="6:6" ht="15.75" customHeight="1">
      <c r="F167" s="47"/>
    </row>
    <row r="168" spans="6:6" ht="15.75" customHeight="1">
      <c r="F168" s="47"/>
    </row>
    <row r="169" spans="6:6" ht="15.75" customHeight="1">
      <c r="F169" s="47"/>
    </row>
    <row r="170" spans="6:6" ht="15.75" customHeight="1">
      <c r="F170" s="47"/>
    </row>
    <row r="171" spans="6:6" ht="15.75" customHeight="1">
      <c r="F171" s="47"/>
    </row>
    <row r="172" spans="6:6" ht="15.75" customHeight="1">
      <c r="F172" s="47"/>
    </row>
    <row r="173" spans="6:6" ht="15.75" customHeight="1">
      <c r="F173" s="47"/>
    </row>
    <row r="174" spans="6:6" ht="15.75" customHeight="1">
      <c r="F174" s="47"/>
    </row>
    <row r="175" spans="6:6" ht="15.75" customHeight="1">
      <c r="F175" s="47"/>
    </row>
    <row r="176" spans="6:6" ht="15.75" customHeight="1">
      <c r="F176" s="47"/>
    </row>
    <row r="177" spans="6:6" ht="15.75" customHeight="1">
      <c r="F177" s="47"/>
    </row>
    <row r="178" spans="6:6" ht="15.75" customHeight="1">
      <c r="F178" s="47"/>
    </row>
    <row r="179" spans="6:6" ht="15.75" customHeight="1">
      <c r="F179" s="47"/>
    </row>
    <row r="180" spans="6:6" ht="15.75" customHeight="1">
      <c r="F180" s="47"/>
    </row>
    <row r="181" spans="6:6" ht="15.75" customHeight="1">
      <c r="F181" s="47"/>
    </row>
    <row r="182" spans="6:6" ht="15.75" customHeight="1">
      <c r="F182" s="47"/>
    </row>
    <row r="183" spans="6:6" ht="15.75" customHeight="1">
      <c r="F183" s="47"/>
    </row>
    <row r="184" spans="6:6" ht="15.75" customHeight="1">
      <c r="F184" s="47"/>
    </row>
    <row r="185" spans="6:6" ht="15.75" customHeight="1">
      <c r="F185" s="47"/>
    </row>
    <row r="186" spans="6:6" ht="15.75" customHeight="1">
      <c r="F186" s="47"/>
    </row>
    <row r="187" spans="6:6" ht="15.75" customHeight="1">
      <c r="F187" s="47"/>
    </row>
    <row r="188" spans="6:6" ht="15.75" customHeight="1">
      <c r="F188" s="47"/>
    </row>
    <row r="189" spans="6:6" ht="15.75" customHeight="1">
      <c r="F189" s="47"/>
    </row>
    <row r="190" spans="6:6" ht="15.75" customHeight="1">
      <c r="F190" s="47"/>
    </row>
    <row r="191" spans="6:6" ht="15.75" customHeight="1">
      <c r="F191" s="47"/>
    </row>
    <row r="192" spans="6:6" ht="15.75" customHeight="1">
      <c r="F192" s="47"/>
    </row>
    <row r="193" spans="6:6" ht="15.75" customHeight="1">
      <c r="F193" s="47"/>
    </row>
    <row r="194" spans="6:6" ht="15.75" customHeight="1">
      <c r="F194" s="47"/>
    </row>
    <row r="195" spans="6:6" ht="15.75" customHeight="1">
      <c r="F195" s="47"/>
    </row>
    <row r="196" spans="6:6" ht="15.75" customHeight="1">
      <c r="F196" s="47"/>
    </row>
    <row r="197" spans="6:6" ht="15.75" customHeight="1">
      <c r="F197" s="47"/>
    </row>
    <row r="198" spans="6:6" ht="15.75" customHeight="1">
      <c r="F198" s="47"/>
    </row>
    <row r="199" spans="6:6" ht="15.75" customHeight="1">
      <c r="F199" s="47"/>
    </row>
    <row r="200" spans="6:6" ht="15.75" customHeight="1">
      <c r="F200" s="47"/>
    </row>
    <row r="201" spans="6:6" ht="15.75" customHeight="1">
      <c r="F201" s="47"/>
    </row>
    <row r="202" spans="6:6" ht="15.75" customHeight="1">
      <c r="F202" s="47"/>
    </row>
    <row r="203" spans="6:6" ht="15.75" customHeight="1">
      <c r="F203" s="47"/>
    </row>
    <row r="204" spans="6:6" ht="15.75" customHeight="1">
      <c r="F204" s="47"/>
    </row>
    <row r="205" spans="6:6" ht="15.75" customHeight="1">
      <c r="F205" s="47"/>
    </row>
    <row r="206" spans="6:6" ht="15.75" customHeight="1">
      <c r="F206" s="47"/>
    </row>
    <row r="207" spans="6:6" ht="15.75" customHeight="1">
      <c r="F207" s="47"/>
    </row>
    <row r="208" spans="6:6" ht="15.75" customHeight="1">
      <c r="F208" s="47"/>
    </row>
    <row r="209" spans="6:6" ht="15.75" customHeight="1">
      <c r="F209" s="47"/>
    </row>
    <row r="210" spans="6:6" ht="15.75" customHeight="1">
      <c r="F210" s="47"/>
    </row>
    <row r="211" spans="6:6" ht="15.75" customHeight="1">
      <c r="F211" s="47"/>
    </row>
    <row r="212" spans="6:6" ht="15.75" customHeight="1">
      <c r="F212" s="47"/>
    </row>
    <row r="213" spans="6:6" ht="15.75" customHeight="1">
      <c r="F213" s="47"/>
    </row>
    <row r="214" spans="6:6" ht="15.75" customHeight="1">
      <c r="F214" s="47"/>
    </row>
    <row r="215" spans="6:6" ht="15.75" customHeight="1">
      <c r="F215" s="47"/>
    </row>
    <row r="216" spans="6:6" ht="15.75" customHeight="1">
      <c r="F216" s="47"/>
    </row>
    <row r="217" spans="6:6" ht="15.75" customHeight="1">
      <c r="F217" s="47"/>
    </row>
    <row r="218" spans="6:6" ht="15.75" customHeight="1">
      <c r="F218" s="47"/>
    </row>
    <row r="219" spans="6:6" ht="15.75" customHeight="1">
      <c r="F219" s="47"/>
    </row>
    <row r="220" spans="6:6" ht="15.75" customHeight="1">
      <c r="F220" s="47"/>
    </row>
    <row r="221" spans="6:6" ht="15.75" customHeight="1">
      <c r="F221" s="47"/>
    </row>
    <row r="222" spans="6:6" ht="15.75" customHeight="1">
      <c r="F222" s="47"/>
    </row>
    <row r="223" spans="6:6" ht="15.75" customHeight="1"/>
    <row r="224" spans="6: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I22:J22"/>
    <mergeCell ref="I23:J23"/>
    <mergeCell ref="I24:J24"/>
    <mergeCell ref="M1:Q1"/>
    <mergeCell ref="I2:J2"/>
    <mergeCell ref="I3:J3"/>
    <mergeCell ref="I4:J4"/>
    <mergeCell ref="I5:J5"/>
    <mergeCell ref="I20:J20"/>
    <mergeCell ref="I21:J21"/>
  </mergeCell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5.7109375" customWidth="1"/>
    <col min="2" max="5" width="8.7109375" customWidth="1"/>
    <col min="6" max="6" width="11.7109375" customWidth="1"/>
    <col min="7" max="7" width="8.7109375" customWidth="1"/>
    <col min="8" max="8" width="6.42578125" customWidth="1"/>
    <col min="9" max="14" width="8.7109375" customWidth="1"/>
    <col min="15" max="15" width="15.140625" customWidth="1"/>
    <col min="16" max="16" width="8.7109375" customWidth="1"/>
    <col min="17" max="17" width="15.28515625" customWidth="1"/>
    <col min="18" max="18" width="8.7109375" customWidth="1"/>
    <col min="19" max="19" width="11" customWidth="1"/>
    <col min="20" max="20" width="8.7109375" customWidth="1"/>
  </cols>
  <sheetData>
    <row r="1" spans="1:20">
      <c r="A1" s="145" t="s">
        <v>134</v>
      </c>
      <c r="B1" s="145" t="s">
        <v>7</v>
      </c>
      <c r="C1" s="145" t="s">
        <v>2</v>
      </c>
      <c r="D1" s="145" t="s">
        <v>6</v>
      </c>
      <c r="E1" s="145" t="s">
        <v>280</v>
      </c>
      <c r="F1" s="145" t="s">
        <v>644</v>
      </c>
      <c r="G1" s="145" t="s">
        <v>554</v>
      </c>
      <c r="H1" s="46"/>
      <c r="M1" s="46"/>
      <c r="N1" s="498" t="s">
        <v>557</v>
      </c>
      <c r="O1" s="414"/>
      <c r="P1" s="414"/>
      <c r="Q1" s="414"/>
      <c r="R1" s="414"/>
      <c r="S1" s="5"/>
      <c r="T1" s="46"/>
    </row>
    <row r="2" spans="1:20">
      <c r="A2" s="39" t="s">
        <v>34</v>
      </c>
      <c r="B2" s="39">
        <v>129</v>
      </c>
      <c r="C2" s="39">
        <v>61</v>
      </c>
      <c r="D2" s="39">
        <v>22</v>
      </c>
      <c r="E2" s="39">
        <f t="shared" ref="E2:E17" si="0">C2+D2</f>
        <v>83</v>
      </c>
      <c r="F2" s="147">
        <f t="shared" ref="F2:F9" si="1">C2/B2</f>
        <v>0.47286821705426357</v>
      </c>
      <c r="G2" s="39">
        <v>72</v>
      </c>
      <c r="K2" s="437"/>
      <c r="L2" s="438"/>
      <c r="N2" s="118">
        <v>43178</v>
      </c>
      <c r="O2" s="46" t="s">
        <v>502</v>
      </c>
      <c r="P2" s="46">
        <v>4</v>
      </c>
      <c r="Q2" s="46" t="s">
        <v>632</v>
      </c>
      <c r="R2" s="46">
        <v>11</v>
      </c>
    </row>
    <row r="3" spans="1:20">
      <c r="A3" s="40" t="s">
        <v>142</v>
      </c>
      <c r="B3" s="40">
        <v>70</v>
      </c>
      <c r="C3" s="40">
        <v>45</v>
      </c>
      <c r="D3" s="40">
        <v>21</v>
      </c>
      <c r="E3" s="40">
        <f t="shared" si="0"/>
        <v>66</v>
      </c>
      <c r="F3" s="148">
        <f t="shared" si="1"/>
        <v>0.6428571428571429</v>
      </c>
      <c r="G3" s="40">
        <v>22</v>
      </c>
      <c r="N3" s="115">
        <v>43185</v>
      </c>
      <c r="O3" s="116" t="s">
        <v>632</v>
      </c>
      <c r="P3" s="116">
        <v>14</v>
      </c>
      <c r="Q3" s="116" t="s">
        <v>528</v>
      </c>
      <c r="R3" s="116">
        <v>16</v>
      </c>
    </row>
    <row r="4" spans="1:20">
      <c r="A4" s="44" t="s">
        <v>71</v>
      </c>
      <c r="B4" s="44">
        <v>48</v>
      </c>
      <c r="C4" s="44">
        <v>15</v>
      </c>
      <c r="D4" s="44">
        <v>10</v>
      </c>
      <c r="E4" s="44">
        <f t="shared" si="0"/>
        <v>25</v>
      </c>
      <c r="F4" s="149">
        <f t="shared" si="1"/>
        <v>0.3125</v>
      </c>
      <c r="G4" s="44">
        <v>69</v>
      </c>
      <c r="N4" s="118">
        <v>43199</v>
      </c>
      <c r="O4" s="46" t="s">
        <v>546</v>
      </c>
      <c r="P4" s="46">
        <v>5</v>
      </c>
      <c r="Q4" s="46" t="s">
        <v>632</v>
      </c>
      <c r="R4" s="46">
        <v>17</v>
      </c>
    </row>
    <row r="5" spans="1:20">
      <c r="A5" s="40" t="s">
        <v>68</v>
      </c>
      <c r="B5" s="40">
        <v>37</v>
      </c>
      <c r="C5" s="40">
        <v>21</v>
      </c>
      <c r="D5" s="40">
        <v>17</v>
      </c>
      <c r="E5" s="40">
        <f t="shared" si="0"/>
        <v>38</v>
      </c>
      <c r="F5" s="148">
        <f t="shared" si="1"/>
        <v>0.56756756756756754</v>
      </c>
      <c r="G5" s="40">
        <v>25</v>
      </c>
      <c r="N5" s="115">
        <v>43207</v>
      </c>
      <c r="O5" s="116" t="s">
        <v>542</v>
      </c>
      <c r="P5" s="116">
        <v>22</v>
      </c>
      <c r="Q5" s="116" t="s">
        <v>632</v>
      </c>
      <c r="R5" s="116">
        <v>15</v>
      </c>
    </row>
    <row r="6" spans="1:20">
      <c r="A6" s="44" t="s">
        <v>97</v>
      </c>
      <c r="B6" s="44">
        <v>24</v>
      </c>
      <c r="C6" s="44">
        <v>9</v>
      </c>
      <c r="D6" s="44">
        <v>2</v>
      </c>
      <c r="E6" s="44">
        <f t="shared" si="0"/>
        <v>11</v>
      </c>
      <c r="F6" s="149">
        <f t="shared" si="1"/>
        <v>0.375</v>
      </c>
      <c r="G6" s="44">
        <v>38</v>
      </c>
      <c r="N6" s="118">
        <v>43212</v>
      </c>
      <c r="O6" s="46" t="s">
        <v>632</v>
      </c>
      <c r="P6" s="46">
        <v>18</v>
      </c>
      <c r="Q6" s="46" t="s">
        <v>533</v>
      </c>
      <c r="R6" s="46">
        <v>8</v>
      </c>
    </row>
    <row r="7" spans="1:20">
      <c r="A7" s="40" t="s">
        <v>76</v>
      </c>
      <c r="B7" s="40">
        <v>17</v>
      </c>
      <c r="C7" s="40">
        <v>10</v>
      </c>
      <c r="D7" s="40">
        <v>3</v>
      </c>
      <c r="E7" s="40">
        <f t="shared" si="0"/>
        <v>13</v>
      </c>
      <c r="F7" s="148">
        <f t="shared" si="1"/>
        <v>0.58823529411764708</v>
      </c>
      <c r="G7" s="40">
        <v>10</v>
      </c>
      <c r="N7" s="115">
        <v>43214</v>
      </c>
      <c r="O7" s="116" t="s">
        <v>549</v>
      </c>
      <c r="P7" s="116">
        <v>9</v>
      </c>
      <c r="Q7" s="116" t="s">
        <v>632</v>
      </c>
      <c r="R7" s="116">
        <v>6</v>
      </c>
    </row>
    <row r="8" spans="1:20">
      <c r="A8" s="44" t="s">
        <v>143</v>
      </c>
      <c r="B8" s="44">
        <v>1</v>
      </c>
      <c r="C8" s="44">
        <v>1</v>
      </c>
      <c r="D8" s="44">
        <v>0</v>
      </c>
      <c r="E8" s="44">
        <f t="shared" si="0"/>
        <v>1</v>
      </c>
      <c r="F8" s="149">
        <f t="shared" si="1"/>
        <v>1</v>
      </c>
      <c r="G8" s="44">
        <v>0</v>
      </c>
      <c r="J8" s="417" t="s">
        <v>573</v>
      </c>
      <c r="K8" s="401"/>
      <c r="L8" s="44">
        <v>167</v>
      </c>
      <c r="N8" s="110">
        <v>43219</v>
      </c>
      <c r="O8" t="s">
        <v>499</v>
      </c>
      <c r="P8">
        <v>18</v>
      </c>
      <c r="Q8" t="s">
        <v>632</v>
      </c>
      <c r="R8">
        <v>5</v>
      </c>
    </row>
    <row r="9" spans="1:20">
      <c r="A9" s="40" t="s">
        <v>665</v>
      </c>
      <c r="B9" s="40">
        <v>2</v>
      </c>
      <c r="C9" s="40">
        <v>0</v>
      </c>
      <c r="D9" s="40">
        <v>4</v>
      </c>
      <c r="E9" s="40">
        <f t="shared" si="0"/>
        <v>4</v>
      </c>
      <c r="F9" s="148">
        <f t="shared" si="1"/>
        <v>0</v>
      </c>
      <c r="G9" s="40">
        <v>57</v>
      </c>
      <c r="J9" s="415" t="s">
        <v>575</v>
      </c>
      <c r="K9" s="401"/>
      <c r="L9" s="40">
        <v>161</v>
      </c>
      <c r="N9" s="117">
        <v>43221</v>
      </c>
      <c r="O9" s="1" t="s">
        <v>507</v>
      </c>
      <c r="P9" s="1">
        <v>10</v>
      </c>
      <c r="Q9" s="1" t="s">
        <v>632</v>
      </c>
      <c r="R9" s="1">
        <v>17</v>
      </c>
    </row>
    <row r="10" spans="1:20">
      <c r="A10" s="44" t="s">
        <v>63</v>
      </c>
      <c r="B10" s="44">
        <v>0</v>
      </c>
      <c r="C10" s="44">
        <v>0</v>
      </c>
      <c r="D10" s="44">
        <v>0</v>
      </c>
      <c r="E10" s="44">
        <f t="shared" si="0"/>
        <v>0</v>
      </c>
      <c r="F10" s="149"/>
      <c r="G10" s="44">
        <v>17</v>
      </c>
      <c r="J10" s="417" t="s">
        <v>3</v>
      </c>
      <c r="K10" s="401"/>
      <c r="L10" s="44">
        <v>12.85</v>
      </c>
      <c r="N10" s="110">
        <v>43225</v>
      </c>
      <c r="O10" s="72" t="s">
        <v>632</v>
      </c>
      <c r="P10" s="72">
        <v>11</v>
      </c>
      <c r="Q10" s="72" t="s">
        <v>505</v>
      </c>
      <c r="R10" s="72">
        <v>18</v>
      </c>
    </row>
    <row r="11" spans="1:20">
      <c r="A11" s="40" t="s">
        <v>101</v>
      </c>
      <c r="B11" s="40">
        <v>0</v>
      </c>
      <c r="C11" s="40">
        <v>0</v>
      </c>
      <c r="D11" s="40">
        <v>0</v>
      </c>
      <c r="E11" s="40">
        <f t="shared" si="0"/>
        <v>0</v>
      </c>
      <c r="F11" s="148"/>
      <c r="G11" s="40">
        <v>13</v>
      </c>
      <c r="J11" s="415" t="s">
        <v>578</v>
      </c>
      <c r="K11" s="401"/>
      <c r="L11" s="40">
        <v>13.42</v>
      </c>
      <c r="N11" s="117">
        <v>43228</v>
      </c>
      <c r="O11" s="1" t="s">
        <v>632</v>
      </c>
      <c r="P11" s="1">
        <v>14</v>
      </c>
      <c r="Q11" s="1" t="s">
        <v>517</v>
      </c>
      <c r="R11" s="1">
        <v>9</v>
      </c>
    </row>
    <row r="12" spans="1:20">
      <c r="A12" s="44" t="s">
        <v>187</v>
      </c>
      <c r="B12" s="44">
        <v>7</v>
      </c>
      <c r="C12" s="44">
        <v>4</v>
      </c>
      <c r="D12" s="44">
        <v>0</v>
      </c>
      <c r="E12" s="44">
        <f t="shared" si="0"/>
        <v>4</v>
      </c>
      <c r="F12" s="149">
        <f>C12/B12</f>
        <v>0.5714285714285714</v>
      </c>
      <c r="G12" s="44">
        <v>14</v>
      </c>
      <c r="N12" s="118">
        <v>43231</v>
      </c>
      <c r="O12" s="46" t="s">
        <v>632</v>
      </c>
      <c r="P12" s="46">
        <v>17</v>
      </c>
      <c r="Q12" s="46" t="s">
        <v>547</v>
      </c>
      <c r="R12" s="46">
        <v>16</v>
      </c>
    </row>
    <row r="13" spans="1:20">
      <c r="A13" s="40" t="s">
        <v>191</v>
      </c>
      <c r="B13" s="40">
        <v>0</v>
      </c>
      <c r="C13" s="40">
        <v>0</v>
      </c>
      <c r="D13" s="40">
        <v>1</v>
      </c>
      <c r="E13" s="40">
        <f t="shared" si="0"/>
        <v>1</v>
      </c>
      <c r="F13" s="148"/>
      <c r="G13" s="40">
        <v>0</v>
      </c>
      <c r="N13" s="117">
        <v>43235</v>
      </c>
      <c r="O13" s="1" t="s">
        <v>666</v>
      </c>
      <c r="P13" s="1">
        <v>6</v>
      </c>
      <c r="Q13" s="1" t="s">
        <v>667</v>
      </c>
      <c r="R13" s="1">
        <v>15</v>
      </c>
      <c r="S13" s="1" t="s">
        <v>620</v>
      </c>
    </row>
    <row r="14" spans="1:20">
      <c r="A14" s="44" t="s">
        <v>660</v>
      </c>
      <c r="B14" s="44">
        <v>0</v>
      </c>
      <c r="C14" s="44">
        <v>0</v>
      </c>
      <c r="D14" s="44">
        <v>0</v>
      </c>
      <c r="E14" s="44">
        <f t="shared" si="0"/>
        <v>0</v>
      </c>
      <c r="F14" s="149"/>
      <c r="G14" s="44">
        <v>0</v>
      </c>
      <c r="N14" s="110">
        <v>43239</v>
      </c>
      <c r="O14" s="72" t="s">
        <v>668</v>
      </c>
      <c r="P14" s="72">
        <v>20</v>
      </c>
      <c r="Q14" s="72" t="s">
        <v>667</v>
      </c>
      <c r="R14" s="72">
        <v>10</v>
      </c>
      <c r="S14" s="72" t="s">
        <v>620</v>
      </c>
    </row>
    <row r="15" spans="1:20">
      <c r="A15" s="40" t="s">
        <v>658</v>
      </c>
      <c r="B15" s="40">
        <v>2</v>
      </c>
      <c r="C15" s="40">
        <v>1</v>
      </c>
      <c r="D15" s="40">
        <v>0</v>
      </c>
      <c r="E15" s="40">
        <f t="shared" si="0"/>
        <v>1</v>
      </c>
      <c r="F15" s="148">
        <f t="shared" ref="F15:F16" si="2">C15/B15</f>
        <v>0.5</v>
      </c>
      <c r="G15" s="40">
        <v>3</v>
      </c>
    </row>
    <row r="16" spans="1:20">
      <c r="A16" s="44" t="s">
        <v>669</v>
      </c>
      <c r="B16" s="44">
        <v>1</v>
      </c>
      <c r="C16" s="44">
        <v>0</v>
      </c>
      <c r="D16" s="44">
        <v>0</v>
      </c>
      <c r="E16" s="44">
        <f t="shared" si="0"/>
        <v>0</v>
      </c>
      <c r="F16" s="148">
        <f t="shared" si="2"/>
        <v>0</v>
      </c>
      <c r="G16" s="44">
        <v>3</v>
      </c>
    </row>
    <row r="17" spans="1:15">
      <c r="A17" s="40" t="s">
        <v>670</v>
      </c>
      <c r="B17" s="40">
        <v>0</v>
      </c>
      <c r="C17" s="40">
        <v>0</v>
      </c>
      <c r="D17" s="40">
        <v>0</v>
      </c>
      <c r="E17" s="40">
        <f t="shared" si="0"/>
        <v>0</v>
      </c>
      <c r="F17" s="148"/>
      <c r="G17" s="40">
        <v>1</v>
      </c>
    </row>
    <row r="18" spans="1:15">
      <c r="A18" s="151" t="s">
        <v>588</v>
      </c>
      <c r="B18" s="151">
        <f>SUM(B2:B15)</f>
        <v>337</v>
      </c>
      <c r="C18" s="151">
        <f t="shared" ref="C18:D18" si="3">SUM(C2:C17)</f>
        <v>167</v>
      </c>
      <c r="D18" s="151">
        <f t="shared" si="3"/>
        <v>80</v>
      </c>
      <c r="E18" s="151">
        <f>SUM(E2:E14)</f>
        <v>246</v>
      </c>
      <c r="F18" s="156">
        <f>C18/B18</f>
        <v>0.49554896142433236</v>
      </c>
      <c r="G18" s="151">
        <f>SUM(G2:G17)</f>
        <v>344</v>
      </c>
      <c r="N18" s="72" t="s">
        <v>582</v>
      </c>
      <c r="O18" s="72" t="s">
        <v>503</v>
      </c>
    </row>
    <row r="20" spans="1:15">
      <c r="F20" s="47"/>
    </row>
    <row r="21" spans="1:15" ht="15.75" customHeight="1">
      <c r="J21" s="145" t="s">
        <v>589</v>
      </c>
      <c r="K21" s="145" t="s">
        <v>650</v>
      </c>
      <c r="L21" s="145" t="s">
        <v>651</v>
      </c>
    </row>
    <row r="22" spans="1:15" ht="15.75" customHeight="1">
      <c r="H22" s="417" t="s">
        <v>34</v>
      </c>
      <c r="I22" s="401"/>
      <c r="J22" s="39"/>
      <c r="K22" s="39"/>
      <c r="L22" s="147" t="e">
        <f t="shared" ref="L22:L24" si="4">K22/J22</f>
        <v>#DIV/0!</v>
      </c>
    </row>
    <row r="23" spans="1:15" ht="15.75" customHeight="1">
      <c r="H23" s="417" t="s">
        <v>71</v>
      </c>
      <c r="I23" s="401"/>
      <c r="J23" s="44"/>
      <c r="K23" s="44"/>
      <c r="L23" s="149" t="e">
        <f t="shared" si="4"/>
        <v>#DIV/0!</v>
      </c>
    </row>
    <row r="24" spans="1:15" ht="15.75" customHeight="1">
      <c r="H24" s="417"/>
      <c r="I24" s="401"/>
      <c r="J24" s="44"/>
      <c r="K24" s="44"/>
      <c r="L24" s="149" t="e">
        <f t="shared" si="4"/>
        <v>#DIV/0!</v>
      </c>
    </row>
    <row r="25" spans="1:15" ht="15.75" customHeight="1">
      <c r="H25" s="417"/>
      <c r="I25" s="401"/>
      <c r="J25" s="44"/>
      <c r="K25" s="44"/>
      <c r="L25" s="149"/>
    </row>
    <row r="26" spans="1:15" ht="15.75" customHeight="1">
      <c r="H26" s="417"/>
      <c r="I26" s="401"/>
      <c r="J26" s="44"/>
      <c r="K26" s="44"/>
      <c r="L26" s="149"/>
    </row>
    <row r="27" spans="1:15" ht="15.75" customHeight="1"/>
    <row r="28" spans="1:15" ht="15.75" customHeight="1"/>
    <row r="29" spans="1:15" ht="15.75" customHeight="1"/>
    <row r="30" spans="1:15" ht="15.75" customHeight="1"/>
    <row r="31" spans="1:15" ht="15.75" customHeight="1"/>
    <row r="32" spans="1:1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H23:I23"/>
    <mergeCell ref="H24:I24"/>
    <mergeCell ref="H25:I25"/>
    <mergeCell ref="H26:I26"/>
    <mergeCell ref="N1:R1"/>
    <mergeCell ref="K2:L2"/>
    <mergeCell ref="J8:K8"/>
    <mergeCell ref="J9:K9"/>
    <mergeCell ref="J10:K10"/>
    <mergeCell ref="J11:K11"/>
    <mergeCell ref="H22:I2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workbookViewId="0">
      <selection activeCell="M6" sqref="M6:P7"/>
    </sheetView>
  </sheetViews>
  <sheetFormatPr defaultColWidth="14.42578125" defaultRowHeight="15" customHeight="1"/>
  <cols>
    <col min="1" max="1" width="10.42578125" customWidth="1"/>
    <col min="2" max="3" width="8.7109375" customWidth="1"/>
    <col min="4" max="4" width="5.7109375" customWidth="1"/>
    <col min="5" max="5" width="9.42578125" customWidth="1"/>
    <col min="6" max="8" width="8.7109375" customWidth="1"/>
    <col min="9" max="9" width="9.140625" customWidth="1"/>
    <col min="10" max="10" width="9.28515625" customWidth="1"/>
    <col min="11" max="11" width="9.42578125" customWidth="1"/>
    <col min="12" max="12" width="8.7109375" customWidth="1"/>
    <col min="13" max="14" width="9.28515625" customWidth="1"/>
    <col min="15" max="15" width="9.140625" customWidth="1"/>
    <col min="16" max="16" width="9.28515625" customWidth="1"/>
    <col min="17" max="17" width="9.42578125" customWidth="1"/>
  </cols>
  <sheetData>
    <row r="1" spans="1:17">
      <c r="A1" s="540" t="s">
        <v>32</v>
      </c>
      <c r="B1" s="541"/>
      <c r="C1" s="541"/>
      <c r="D1" s="541"/>
      <c r="E1" s="397"/>
      <c r="F1" s="240"/>
      <c r="G1" s="540" t="s">
        <v>33</v>
      </c>
      <c r="H1" s="541"/>
      <c r="I1" s="541"/>
      <c r="J1" s="541"/>
      <c r="K1" s="397"/>
      <c r="L1" s="240"/>
      <c r="M1" s="540" t="s">
        <v>876</v>
      </c>
      <c r="N1" s="541"/>
      <c r="O1" s="541"/>
      <c r="P1" s="541"/>
      <c r="Q1" s="397"/>
    </row>
    <row r="2" spans="1:17">
      <c r="A2" s="394" t="s">
        <v>34</v>
      </c>
      <c r="B2" s="397"/>
      <c r="C2" s="341" t="s">
        <v>35</v>
      </c>
      <c r="D2" s="341">
        <v>2015</v>
      </c>
      <c r="E2" s="341" t="s">
        <v>36</v>
      </c>
      <c r="F2" s="240"/>
      <c r="G2" s="394" t="s">
        <v>37</v>
      </c>
      <c r="H2" s="397"/>
      <c r="I2" s="341" t="s">
        <v>38</v>
      </c>
      <c r="J2" s="341">
        <v>2007</v>
      </c>
      <c r="K2" s="341" t="s">
        <v>39</v>
      </c>
      <c r="L2" s="240"/>
      <c r="M2" s="394" t="s">
        <v>51</v>
      </c>
      <c r="N2" s="397"/>
      <c r="O2" s="341" t="s">
        <v>38</v>
      </c>
      <c r="P2" s="341">
        <v>2022</v>
      </c>
      <c r="Q2" s="341" t="s">
        <v>39</v>
      </c>
    </row>
    <row r="3" spans="1:17">
      <c r="A3" s="542" t="s">
        <v>40</v>
      </c>
      <c r="B3" s="397"/>
      <c r="C3" s="543" t="s">
        <v>38</v>
      </c>
      <c r="D3" s="543">
        <v>2021</v>
      </c>
      <c r="E3" s="543" t="s">
        <v>39</v>
      </c>
      <c r="F3" s="240"/>
      <c r="G3" s="396" t="s">
        <v>41</v>
      </c>
      <c r="H3" s="397"/>
      <c r="I3" s="544" t="s">
        <v>38</v>
      </c>
      <c r="J3" s="544">
        <v>2007</v>
      </c>
      <c r="K3" s="544" t="s">
        <v>39</v>
      </c>
      <c r="L3" s="240"/>
      <c r="M3" s="240"/>
      <c r="N3" s="240"/>
      <c r="O3" s="240"/>
      <c r="P3" s="240"/>
      <c r="Q3" s="240"/>
    </row>
    <row r="4" spans="1:17">
      <c r="A4" s="394" t="s">
        <v>585</v>
      </c>
      <c r="B4" s="397"/>
      <c r="C4" s="341" t="s">
        <v>35</v>
      </c>
      <c r="D4" s="341">
        <v>2021</v>
      </c>
      <c r="E4" s="545" t="s">
        <v>39</v>
      </c>
      <c r="F4" s="240"/>
      <c r="G4" s="394" t="s">
        <v>42</v>
      </c>
      <c r="H4" s="397"/>
      <c r="I4" s="341" t="s">
        <v>43</v>
      </c>
      <c r="J4" s="341">
        <v>2010</v>
      </c>
      <c r="K4" s="341" t="s">
        <v>36</v>
      </c>
      <c r="L4" s="240"/>
      <c r="M4" s="240"/>
      <c r="N4" s="240"/>
      <c r="O4" s="240"/>
      <c r="P4" s="240"/>
      <c r="Q4" s="240"/>
    </row>
    <row r="5" spans="1:17">
      <c r="A5" s="542" t="s">
        <v>51</v>
      </c>
      <c r="B5" s="397"/>
      <c r="C5" s="543" t="s">
        <v>38</v>
      </c>
      <c r="D5" s="543">
        <v>2022</v>
      </c>
      <c r="E5" s="543" t="s">
        <v>39</v>
      </c>
      <c r="F5" s="240"/>
      <c r="G5" s="396" t="s">
        <v>44</v>
      </c>
      <c r="H5" s="397"/>
      <c r="I5" s="544" t="s">
        <v>38</v>
      </c>
      <c r="J5" s="544">
        <v>2014</v>
      </c>
      <c r="K5" s="544" t="s">
        <v>39</v>
      </c>
      <c r="L5" s="240"/>
      <c r="M5" s="240"/>
      <c r="N5" s="240"/>
      <c r="O5" s="240"/>
      <c r="P5" s="240"/>
      <c r="Q5" s="240"/>
    </row>
    <row r="6" spans="1:17">
      <c r="A6" s="240"/>
      <c r="B6" s="240"/>
      <c r="C6" s="241"/>
      <c r="D6" s="241"/>
      <c r="E6" s="241"/>
      <c r="F6" s="240"/>
      <c r="G6" s="394" t="s">
        <v>34</v>
      </c>
      <c r="H6" s="397"/>
      <c r="I6" s="341" t="s">
        <v>35</v>
      </c>
      <c r="J6" s="341">
        <v>2014</v>
      </c>
      <c r="K6" s="341" t="s">
        <v>39</v>
      </c>
      <c r="L6" s="240"/>
      <c r="M6" s="546" t="s">
        <v>956</v>
      </c>
      <c r="N6" s="547"/>
      <c r="O6" s="547"/>
      <c r="P6" s="548"/>
      <c r="Q6" s="240"/>
    </row>
    <row r="7" spans="1:17">
      <c r="A7" s="240"/>
      <c r="B7" s="240"/>
      <c r="C7" s="241"/>
      <c r="D7" s="241"/>
      <c r="E7" s="241"/>
      <c r="F7" s="240"/>
      <c r="G7" s="396" t="s">
        <v>45</v>
      </c>
      <c r="H7" s="397"/>
      <c r="I7" s="544" t="s">
        <v>46</v>
      </c>
      <c r="J7" s="544">
        <v>2014</v>
      </c>
      <c r="K7" s="544" t="s">
        <v>39</v>
      </c>
      <c r="L7" s="240"/>
      <c r="M7" s="549" t="s">
        <v>51</v>
      </c>
      <c r="N7" s="550"/>
      <c r="O7" s="551" t="s">
        <v>38</v>
      </c>
      <c r="P7" s="551">
        <v>2022</v>
      </c>
      <c r="Q7" s="240"/>
    </row>
    <row r="8" spans="1:17">
      <c r="A8" s="240"/>
      <c r="B8" s="240"/>
      <c r="C8" s="241"/>
      <c r="D8" s="241"/>
      <c r="E8" s="241"/>
      <c r="F8" s="240"/>
      <c r="G8" s="394" t="s">
        <v>34</v>
      </c>
      <c r="H8" s="397"/>
      <c r="I8" s="341" t="s">
        <v>35</v>
      </c>
      <c r="J8" s="341">
        <v>2015</v>
      </c>
      <c r="K8" s="341" t="s">
        <v>47</v>
      </c>
      <c r="L8" s="240"/>
      <c r="M8" s="240"/>
      <c r="N8" s="240"/>
      <c r="O8" s="240"/>
      <c r="P8" s="240"/>
      <c r="Q8" s="240"/>
    </row>
    <row r="9" spans="1:17">
      <c r="A9" s="240"/>
      <c r="B9" s="240"/>
      <c r="C9" s="241"/>
      <c r="D9" s="241"/>
      <c r="E9" s="241"/>
      <c r="F9" s="240"/>
      <c r="G9" s="396" t="s">
        <v>48</v>
      </c>
      <c r="H9" s="397"/>
      <c r="I9" s="544" t="s">
        <v>38</v>
      </c>
      <c r="J9" s="544">
        <v>2015</v>
      </c>
      <c r="K9" s="544" t="s">
        <v>36</v>
      </c>
      <c r="L9" s="240"/>
      <c r="M9" s="240"/>
      <c r="N9" s="240"/>
      <c r="O9" s="240"/>
      <c r="P9" s="240"/>
      <c r="Q9" s="240"/>
    </row>
    <row r="10" spans="1:17">
      <c r="A10" s="240"/>
      <c r="B10" s="240"/>
      <c r="C10" s="241"/>
      <c r="D10" s="241"/>
      <c r="E10" s="241"/>
      <c r="F10" s="240"/>
      <c r="G10" s="394" t="s">
        <v>45</v>
      </c>
      <c r="H10" s="397"/>
      <c r="I10" s="341" t="s">
        <v>46</v>
      </c>
      <c r="J10" s="341">
        <v>2015</v>
      </c>
      <c r="K10" s="341" t="s">
        <v>36</v>
      </c>
      <c r="L10" s="240"/>
      <c r="M10" s="240"/>
      <c r="N10" s="240"/>
      <c r="O10" s="240"/>
      <c r="P10" s="240"/>
      <c r="Q10" s="240"/>
    </row>
    <row r="11" spans="1:17">
      <c r="A11" s="240"/>
      <c r="B11" s="240"/>
      <c r="C11" s="240"/>
      <c r="D11" s="241"/>
      <c r="E11" s="241"/>
      <c r="F11" s="240"/>
      <c r="G11" s="396" t="s">
        <v>40</v>
      </c>
      <c r="H11" s="397"/>
      <c r="I11" s="544" t="s">
        <v>38</v>
      </c>
      <c r="J11" s="543">
        <v>2021</v>
      </c>
      <c r="K11" s="543" t="s">
        <v>47</v>
      </c>
      <c r="L11" s="240"/>
      <c r="M11" s="240"/>
      <c r="N11" s="240"/>
      <c r="O11" s="240"/>
      <c r="P11" s="240"/>
      <c r="Q11" s="240"/>
    </row>
    <row r="12" spans="1:17">
      <c r="A12" s="240"/>
      <c r="B12" s="240"/>
      <c r="C12" s="240"/>
      <c r="D12" s="241"/>
      <c r="E12" s="241"/>
      <c r="F12" s="240"/>
      <c r="G12" s="394" t="s">
        <v>49</v>
      </c>
      <c r="H12" s="397"/>
      <c r="I12" s="341" t="s">
        <v>35</v>
      </c>
      <c r="J12" s="341">
        <v>2021</v>
      </c>
      <c r="K12" s="341" t="s">
        <v>47</v>
      </c>
      <c r="L12" s="240"/>
      <c r="M12" s="240"/>
      <c r="N12" s="240"/>
      <c r="O12" s="240"/>
      <c r="P12" s="240"/>
      <c r="Q12" s="240"/>
    </row>
    <row r="13" spans="1:17">
      <c r="A13" s="240"/>
      <c r="B13" s="240"/>
      <c r="C13" s="240"/>
      <c r="D13" s="241"/>
      <c r="E13" s="241"/>
      <c r="F13" s="240"/>
      <c r="G13" s="396" t="s">
        <v>50</v>
      </c>
      <c r="H13" s="397"/>
      <c r="I13" s="544" t="s">
        <v>38</v>
      </c>
      <c r="J13" s="543">
        <v>2021</v>
      </c>
      <c r="K13" s="544" t="s">
        <v>36</v>
      </c>
      <c r="L13" s="240"/>
      <c r="M13" s="240"/>
      <c r="N13" s="240"/>
      <c r="O13" s="240"/>
      <c r="P13" s="240"/>
      <c r="Q13" s="240"/>
    </row>
    <row r="14" spans="1:17">
      <c r="A14" s="240"/>
      <c r="B14" s="240"/>
      <c r="C14" s="240"/>
      <c r="D14" s="240"/>
      <c r="E14" s="241"/>
      <c r="F14" s="240"/>
      <c r="G14" s="394" t="s">
        <v>51</v>
      </c>
      <c r="H14" s="397"/>
      <c r="I14" s="341" t="s">
        <v>38</v>
      </c>
      <c r="J14" s="341">
        <v>2021</v>
      </c>
      <c r="K14" s="341" t="s">
        <v>36</v>
      </c>
      <c r="L14" s="240"/>
      <c r="M14" s="240"/>
      <c r="N14" s="240"/>
      <c r="O14" s="240"/>
      <c r="P14" s="240"/>
      <c r="Q14" s="240"/>
    </row>
    <row r="15" spans="1:17">
      <c r="A15" s="240"/>
      <c r="B15" s="240"/>
      <c r="C15" s="240"/>
      <c r="D15" s="240"/>
      <c r="E15" s="241"/>
      <c r="F15" s="240"/>
      <c r="G15" s="396" t="s">
        <v>52</v>
      </c>
      <c r="H15" s="397"/>
      <c r="I15" s="544" t="s">
        <v>46</v>
      </c>
      <c r="J15" s="543">
        <v>2021</v>
      </c>
      <c r="K15" s="544" t="s">
        <v>36</v>
      </c>
      <c r="L15" s="240"/>
      <c r="M15" s="240"/>
      <c r="N15" s="240"/>
      <c r="O15" s="240"/>
      <c r="P15" s="240"/>
      <c r="Q15" s="240"/>
    </row>
    <row r="16" spans="1:17">
      <c r="A16" s="240"/>
      <c r="B16" s="240"/>
      <c r="C16" s="240"/>
      <c r="D16" s="240"/>
      <c r="E16" s="241"/>
      <c r="F16" s="240"/>
      <c r="G16" s="394" t="s">
        <v>53</v>
      </c>
      <c r="H16" s="397"/>
      <c r="I16" s="341" t="s">
        <v>46</v>
      </c>
      <c r="J16" s="341">
        <v>2021</v>
      </c>
      <c r="K16" s="341" t="s">
        <v>39</v>
      </c>
      <c r="L16" s="240"/>
      <c r="M16" s="240"/>
      <c r="N16" s="240"/>
      <c r="O16" s="240"/>
      <c r="P16" s="240"/>
      <c r="Q16" s="240"/>
    </row>
    <row r="17" spans="1:17">
      <c r="A17" s="240"/>
      <c r="B17" s="240"/>
      <c r="C17" s="240"/>
      <c r="D17" s="240"/>
      <c r="E17" s="240"/>
      <c r="F17" s="240"/>
      <c r="G17" s="396" t="s">
        <v>51</v>
      </c>
      <c r="H17" s="397"/>
      <c r="I17" s="544" t="s">
        <v>38</v>
      </c>
      <c r="J17" s="543">
        <v>2022</v>
      </c>
      <c r="K17" s="544" t="s">
        <v>47</v>
      </c>
      <c r="L17" s="240"/>
      <c r="M17" s="240"/>
      <c r="N17" s="240"/>
      <c r="O17" s="240"/>
      <c r="P17" s="240"/>
      <c r="Q17" s="240"/>
    </row>
    <row r="18" spans="1:17">
      <c r="A18" s="240"/>
      <c r="B18" s="240"/>
      <c r="C18" s="240"/>
      <c r="D18" s="240"/>
      <c r="E18" s="240"/>
      <c r="F18" s="240"/>
      <c r="G18" s="394" t="s">
        <v>129</v>
      </c>
      <c r="H18" s="397"/>
      <c r="I18" s="341" t="s">
        <v>35</v>
      </c>
      <c r="J18" s="341">
        <v>2022</v>
      </c>
      <c r="K18" s="545" t="s">
        <v>47</v>
      </c>
      <c r="L18" s="240"/>
      <c r="M18" s="240"/>
      <c r="N18" s="240"/>
      <c r="O18" s="240"/>
      <c r="P18" s="240"/>
      <c r="Q18" s="240"/>
    </row>
    <row r="19" spans="1:17">
      <c r="I19" s="3"/>
    </row>
    <row r="20" spans="1:17">
      <c r="I20" s="3"/>
    </row>
    <row r="21" spans="1:17" ht="15.75" customHeight="1">
      <c r="I21" s="3"/>
    </row>
    <row r="22" spans="1:17" ht="15.75" customHeight="1">
      <c r="I22" s="3"/>
    </row>
    <row r="23" spans="1:17" ht="15.75" customHeight="1">
      <c r="I23" s="3"/>
    </row>
    <row r="24" spans="1:17" ht="15.75" customHeight="1">
      <c r="I24" s="3"/>
    </row>
    <row r="25" spans="1:17" ht="15.75" customHeight="1"/>
    <row r="26" spans="1:17" ht="15.75" customHeight="1"/>
    <row r="27" spans="1:17" ht="15.75" customHeight="1"/>
    <row r="28" spans="1:17" ht="15.75" customHeight="1"/>
    <row r="29" spans="1:17" ht="15.75" customHeight="1"/>
    <row r="30" spans="1:17" ht="15.75" customHeight="1"/>
    <row r="31" spans="1:17" ht="15.75" customHeight="1"/>
    <row r="32" spans="1:1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M7:N7"/>
    <mergeCell ref="A5:B5"/>
    <mergeCell ref="M6:P6"/>
    <mergeCell ref="G17:H17"/>
    <mergeCell ref="G18:H18"/>
    <mergeCell ref="G13:H13"/>
    <mergeCell ref="G14:H14"/>
    <mergeCell ref="G15:H15"/>
    <mergeCell ref="G16:H16"/>
    <mergeCell ref="M1:Q1"/>
    <mergeCell ref="M2:N2"/>
    <mergeCell ref="A1:E1"/>
    <mergeCell ref="G1:K1"/>
    <mergeCell ref="A2:B2"/>
    <mergeCell ref="G2:H2"/>
    <mergeCell ref="A3:B3"/>
    <mergeCell ref="G3:H3"/>
    <mergeCell ref="A4:B4"/>
    <mergeCell ref="G11:H11"/>
    <mergeCell ref="G12:H12"/>
    <mergeCell ref="G4:H4"/>
    <mergeCell ref="G5:H5"/>
    <mergeCell ref="G6:H6"/>
    <mergeCell ref="G7:H7"/>
    <mergeCell ref="G8:H8"/>
    <mergeCell ref="G9:H9"/>
    <mergeCell ref="G10:H10"/>
  </mergeCells>
  <pageMargins left="0.7" right="0.7" top="0.75" bottom="0.75" header="0" footer="0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1000"/>
  <sheetViews>
    <sheetView workbookViewId="0"/>
  </sheetViews>
  <sheetFormatPr defaultColWidth="14.42578125" defaultRowHeight="15" customHeight="1"/>
  <cols>
    <col min="1" max="1" width="16.85546875" customWidth="1"/>
    <col min="2" max="5" width="8.7109375" customWidth="1"/>
    <col min="6" max="6" width="11.42578125" customWidth="1"/>
    <col min="7" max="14" width="8.7109375" customWidth="1"/>
    <col min="15" max="15" width="15.42578125" customWidth="1"/>
    <col min="16" max="16" width="8.7109375" customWidth="1"/>
    <col min="17" max="17" width="12.5703125" customWidth="1"/>
    <col min="18" max="19" width="8.7109375" customWidth="1"/>
  </cols>
  <sheetData>
    <row r="1" spans="1:19">
      <c r="A1" s="145" t="s">
        <v>134</v>
      </c>
      <c r="B1" s="145" t="s">
        <v>7</v>
      </c>
      <c r="C1" s="145" t="s">
        <v>2</v>
      </c>
      <c r="D1" s="145" t="s">
        <v>6</v>
      </c>
      <c r="E1" s="145" t="s">
        <v>280</v>
      </c>
      <c r="F1" s="145" t="s">
        <v>644</v>
      </c>
      <c r="G1" s="157" t="s">
        <v>554</v>
      </c>
      <c r="H1" s="46"/>
      <c r="L1" s="46"/>
      <c r="N1" s="498" t="s">
        <v>557</v>
      </c>
      <c r="O1" s="414"/>
      <c r="P1" s="414"/>
      <c r="Q1" s="414"/>
      <c r="R1" s="414"/>
      <c r="S1" s="5"/>
    </row>
    <row r="2" spans="1:19">
      <c r="A2" s="39" t="s">
        <v>44</v>
      </c>
      <c r="B2" s="39">
        <v>64</v>
      </c>
      <c r="C2" s="39">
        <v>36</v>
      </c>
      <c r="D2" s="39">
        <v>6</v>
      </c>
      <c r="E2" s="39">
        <f t="shared" ref="E2:E12" si="0">C2+D2</f>
        <v>42</v>
      </c>
      <c r="F2" s="147">
        <f t="shared" ref="F2:F10" si="1">C2/B2</f>
        <v>0.5625</v>
      </c>
      <c r="J2" s="437"/>
      <c r="K2" s="438"/>
      <c r="N2" s="110">
        <v>43179</v>
      </c>
      <c r="O2" t="s">
        <v>632</v>
      </c>
      <c r="P2" s="72">
        <v>6</v>
      </c>
      <c r="Q2" s="72" t="s">
        <v>671</v>
      </c>
      <c r="R2" s="72">
        <v>14</v>
      </c>
    </row>
    <row r="3" spans="1:19">
      <c r="A3" s="41" t="s">
        <v>142</v>
      </c>
      <c r="B3" s="41">
        <v>63</v>
      </c>
      <c r="C3" s="41">
        <v>29</v>
      </c>
      <c r="D3" s="41">
        <v>13</v>
      </c>
      <c r="E3" s="41">
        <f t="shared" si="0"/>
        <v>42</v>
      </c>
      <c r="F3" s="150">
        <f t="shared" si="1"/>
        <v>0.46031746031746029</v>
      </c>
      <c r="N3" s="115">
        <v>43186</v>
      </c>
      <c r="O3" s="116" t="s">
        <v>528</v>
      </c>
      <c r="P3" s="116">
        <v>24</v>
      </c>
      <c r="Q3" s="116" t="s">
        <v>632</v>
      </c>
      <c r="R3" s="116">
        <v>10</v>
      </c>
    </row>
    <row r="4" spans="1:19">
      <c r="A4" s="44" t="s">
        <v>34</v>
      </c>
      <c r="B4" s="44">
        <v>55</v>
      </c>
      <c r="C4" s="44">
        <v>26</v>
      </c>
      <c r="D4" s="44">
        <v>20</v>
      </c>
      <c r="E4" s="44">
        <f t="shared" si="0"/>
        <v>46</v>
      </c>
      <c r="F4" s="149">
        <f t="shared" si="1"/>
        <v>0.47272727272727272</v>
      </c>
      <c r="N4" s="118">
        <v>43193</v>
      </c>
      <c r="O4" s="46" t="s">
        <v>632</v>
      </c>
      <c r="P4" s="46">
        <v>14</v>
      </c>
      <c r="Q4" s="46" t="s">
        <v>546</v>
      </c>
      <c r="R4" s="46">
        <v>10</v>
      </c>
    </row>
    <row r="5" spans="1:19">
      <c r="A5" s="40" t="s">
        <v>71</v>
      </c>
      <c r="B5" s="40">
        <v>14</v>
      </c>
      <c r="C5" s="40">
        <v>7</v>
      </c>
      <c r="D5" s="40">
        <v>3</v>
      </c>
      <c r="E5" s="40">
        <f t="shared" si="0"/>
        <v>10</v>
      </c>
      <c r="F5" s="148">
        <f t="shared" si="1"/>
        <v>0.5</v>
      </c>
      <c r="N5" s="115">
        <v>43198</v>
      </c>
      <c r="O5" s="116" t="s">
        <v>632</v>
      </c>
      <c r="P5" s="116">
        <v>6</v>
      </c>
      <c r="Q5" s="116" t="s">
        <v>499</v>
      </c>
      <c r="R5" s="116">
        <v>17</v>
      </c>
    </row>
    <row r="6" spans="1:19">
      <c r="A6" s="44" t="s">
        <v>68</v>
      </c>
      <c r="B6" s="44">
        <v>21</v>
      </c>
      <c r="C6" s="44">
        <v>6</v>
      </c>
      <c r="D6" s="44">
        <v>9</v>
      </c>
      <c r="E6" s="44">
        <f t="shared" si="0"/>
        <v>15</v>
      </c>
      <c r="F6" s="149">
        <f t="shared" si="1"/>
        <v>0.2857142857142857</v>
      </c>
      <c r="N6" s="110">
        <v>43201</v>
      </c>
      <c r="O6" s="72" t="s">
        <v>632</v>
      </c>
      <c r="P6" s="72">
        <v>10</v>
      </c>
      <c r="Q6" s="72" t="s">
        <v>542</v>
      </c>
      <c r="R6" s="72">
        <v>15</v>
      </c>
    </row>
    <row r="7" spans="1:19">
      <c r="A7" s="40" t="s">
        <v>157</v>
      </c>
      <c r="B7" s="40">
        <v>3</v>
      </c>
      <c r="C7" s="40">
        <v>1</v>
      </c>
      <c r="D7" s="40">
        <v>1</v>
      </c>
      <c r="E7" s="40">
        <f t="shared" si="0"/>
        <v>2</v>
      </c>
      <c r="F7" s="148">
        <f t="shared" si="1"/>
        <v>0.33333333333333331</v>
      </c>
      <c r="J7" s="415" t="s">
        <v>573</v>
      </c>
      <c r="K7" s="401"/>
      <c r="L7" s="40">
        <v>110</v>
      </c>
      <c r="N7" s="117">
        <v>43213</v>
      </c>
      <c r="O7" s="1" t="s">
        <v>533</v>
      </c>
      <c r="P7" s="1">
        <v>14</v>
      </c>
      <c r="Q7" s="1" t="s">
        <v>632</v>
      </c>
      <c r="R7" s="1">
        <v>17</v>
      </c>
    </row>
    <row r="8" spans="1:19">
      <c r="A8" s="44" t="s">
        <v>97</v>
      </c>
      <c r="B8" s="44">
        <v>6</v>
      </c>
      <c r="C8" s="44">
        <v>4</v>
      </c>
      <c r="D8" s="44">
        <v>0</v>
      </c>
      <c r="E8" s="44">
        <f t="shared" si="0"/>
        <v>4</v>
      </c>
      <c r="F8" s="149">
        <f t="shared" si="1"/>
        <v>0.66666666666666663</v>
      </c>
      <c r="J8" s="417" t="s">
        <v>575</v>
      </c>
      <c r="K8" s="401"/>
      <c r="L8" s="44">
        <v>193</v>
      </c>
      <c r="N8" s="110">
        <v>43215</v>
      </c>
      <c r="O8" s="72" t="s">
        <v>632</v>
      </c>
      <c r="P8" s="72">
        <v>3</v>
      </c>
      <c r="Q8" s="72" t="s">
        <v>549</v>
      </c>
      <c r="R8" s="72">
        <v>15</v>
      </c>
    </row>
    <row r="9" spans="1:19">
      <c r="A9" s="40" t="s">
        <v>76</v>
      </c>
      <c r="B9" s="40">
        <v>3</v>
      </c>
      <c r="C9" s="40">
        <v>1</v>
      </c>
      <c r="D9" s="40">
        <v>0</v>
      </c>
      <c r="E9" s="40">
        <f t="shared" si="0"/>
        <v>1</v>
      </c>
      <c r="F9" s="148">
        <f t="shared" si="1"/>
        <v>0.33333333333333331</v>
      </c>
      <c r="J9" s="415" t="s">
        <v>3</v>
      </c>
      <c r="K9" s="401"/>
      <c r="L9" s="40">
        <v>9.17</v>
      </c>
      <c r="N9" s="115">
        <v>43222</v>
      </c>
      <c r="O9" s="116" t="s">
        <v>632</v>
      </c>
      <c r="P9" s="116">
        <v>3</v>
      </c>
      <c r="Q9" s="116" t="s">
        <v>507</v>
      </c>
      <c r="R9" s="116">
        <v>16</v>
      </c>
    </row>
    <row r="10" spans="1:19">
      <c r="A10" s="44" t="s">
        <v>45</v>
      </c>
      <c r="B10" s="44">
        <v>1</v>
      </c>
      <c r="C10" s="44">
        <v>0</v>
      </c>
      <c r="D10" s="44">
        <v>1</v>
      </c>
      <c r="E10" s="44">
        <f t="shared" si="0"/>
        <v>1</v>
      </c>
      <c r="F10" s="149">
        <f t="shared" si="1"/>
        <v>0</v>
      </c>
      <c r="J10" s="417" t="s">
        <v>578</v>
      </c>
      <c r="K10" s="401"/>
      <c r="L10" s="44">
        <v>16.079999999999998</v>
      </c>
      <c r="N10" s="110">
        <v>43226</v>
      </c>
      <c r="O10" s="72" t="s">
        <v>632</v>
      </c>
      <c r="P10" s="72">
        <v>8</v>
      </c>
      <c r="Q10" s="72" t="s">
        <v>505</v>
      </c>
      <c r="R10" s="72">
        <v>18</v>
      </c>
    </row>
    <row r="11" spans="1:19">
      <c r="A11" s="40" t="s">
        <v>63</v>
      </c>
      <c r="B11" s="40">
        <v>0</v>
      </c>
      <c r="C11" s="40">
        <v>0</v>
      </c>
      <c r="D11" s="40">
        <v>0</v>
      </c>
      <c r="E11" s="40">
        <f t="shared" si="0"/>
        <v>0</v>
      </c>
      <c r="F11" s="40"/>
      <c r="N11" s="115">
        <v>43229</v>
      </c>
      <c r="O11" s="116" t="s">
        <v>517</v>
      </c>
      <c r="P11" s="116">
        <v>11</v>
      </c>
      <c r="Q11" s="116" t="s">
        <v>632</v>
      </c>
      <c r="R11" s="116">
        <v>10</v>
      </c>
    </row>
    <row r="12" spans="1:19">
      <c r="A12" s="44" t="s">
        <v>154</v>
      </c>
      <c r="B12" s="44">
        <v>0</v>
      </c>
      <c r="C12" s="44">
        <v>0</v>
      </c>
      <c r="D12" s="44">
        <v>0</v>
      </c>
      <c r="E12" s="44">
        <f t="shared" si="0"/>
        <v>0</v>
      </c>
      <c r="F12" s="44"/>
      <c r="N12" s="110">
        <v>43232</v>
      </c>
      <c r="O12" s="72" t="s">
        <v>547</v>
      </c>
      <c r="P12" s="72">
        <v>17</v>
      </c>
      <c r="Q12" s="72" t="s">
        <v>632</v>
      </c>
      <c r="R12" s="72">
        <v>14</v>
      </c>
    </row>
    <row r="13" spans="1:19">
      <c r="A13" s="154" t="s">
        <v>588</v>
      </c>
      <c r="B13" s="154">
        <f t="shared" ref="B13:E13" si="2">SUM(B2:B12)</f>
        <v>230</v>
      </c>
      <c r="C13" s="154">
        <f t="shared" si="2"/>
        <v>110</v>
      </c>
      <c r="D13" s="154">
        <f t="shared" si="2"/>
        <v>53</v>
      </c>
      <c r="E13" s="154">
        <f t="shared" si="2"/>
        <v>163</v>
      </c>
      <c r="F13" s="155">
        <f>C13/B13</f>
        <v>0.47826086956521741</v>
      </c>
      <c r="N13" s="115">
        <v>43236</v>
      </c>
      <c r="O13" s="116" t="s">
        <v>672</v>
      </c>
      <c r="P13" s="116">
        <v>12</v>
      </c>
      <c r="Q13" s="116" t="s">
        <v>673</v>
      </c>
      <c r="R13" s="116">
        <v>22</v>
      </c>
      <c r="S13" s="116" t="s">
        <v>620</v>
      </c>
    </row>
    <row r="17" spans="7:15">
      <c r="I17" s="145" t="s">
        <v>589</v>
      </c>
      <c r="J17" s="145" t="s">
        <v>650</v>
      </c>
      <c r="K17" s="145" t="s">
        <v>651</v>
      </c>
      <c r="N17" s="72" t="s">
        <v>582</v>
      </c>
      <c r="O17" s="72" t="s">
        <v>503</v>
      </c>
    </row>
    <row r="18" spans="7:15">
      <c r="G18" s="417" t="s">
        <v>34</v>
      </c>
      <c r="H18" s="401"/>
      <c r="I18" s="39"/>
      <c r="J18" s="39"/>
      <c r="K18" s="147" t="e">
        <f t="shared" ref="K18:K20" si="3">J18/I18</f>
        <v>#DIV/0!</v>
      </c>
    </row>
    <row r="19" spans="7:15">
      <c r="G19" s="417" t="s">
        <v>71</v>
      </c>
      <c r="H19" s="401"/>
      <c r="I19" s="44"/>
      <c r="J19" s="44"/>
      <c r="K19" s="149" t="e">
        <f t="shared" si="3"/>
        <v>#DIV/0!</v>
      </c>
    </row>
    <row r="20" spans="7:15">
      <c r="G20" s="417"/>
      <c r="H20" s="401"/>
      <c r="I20" s="44"/>
      <c r="J20" s="44"/>
      <c r="K20" s="149" t="e">
        <f t="shared" si="3"/>
        <v>#DIV/0!</v>
      </c>
    </row>
    <row r="21" spans="7:15" ht="15.75" customHeight="1">
      <c r="G21" s="417"/>
      <c r="H21" s="401"/>
      <c r="I21" s="44"/>
      <c r="J21" s="44"/>
      <c r="K21" s="149"/>
    </row>
    <row r="22" spans="7:15" ht="15.75" customHeight="1">
      <c r="G22" s="417"/>
      <c r="H22" s="401"/>
      <c r="I22" s="44"/>
      <c r="J22" s="44"/>
      <c r="K22" s="149"/>
    </row>
    <row r="23" spans="7:15" ht="15.75" customHeight="1"/>
    <row r="24" spans="7:15" ht="15.75" customHeight="1"/>
    <row r="25" spans="7:15" ht="15.75" customHeight="1"/>
    <row r="26" spans="7:15" ht="15.75" customHeight="1"/>
    <row r="27" spans="7:15" ht="15.75" customHeight="1"/>
    <row r="28" spans="7:15" ht="15.75" customHeight="1"/>
    <row r="29" spans="7:15" ht="15.75" customHeight="1"/>
    <row r="30" spans="7:15" ht="15.75" customHeight="1"/>
    <row r="31" spans="7:15" ht="15.75" customHeight="1"/>
    <row r="32" spans="7:1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G19:H19"/>
    <mergeCell ref="G20:H20"/>
    <mergeCell ref="G21:H21"/>
    <mergeCell ref="G22:H22"/>
    <mergeCell ref="N1:R1"/>
    <mergeCell ref="J2:K2"/>
    <mergeCell ref="J7:K7"/>
    <mergeCell ref="J8:K8"/>
    <mergeCell ref="J9:K9"/>
    <mergeCell ref="J10:K10"/>
    <mergeCell ref="G18:H18"/>
  </mergeCells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1000"/>
  <sheetViews>
    <sheetView workbookViewId="0"/>
  </sheetViews>
  <sheetFormatPr defaultColWidth="14.42578125" defaultRowHeight="15" customHeight="1"/>
  <cols>
    <col min="1" max="1" width="17.7109375" customWidth="1"/>
    <col min="2" max="5" width="8.7109375" customWidth="1"/>
    <col min="6" max="6" width="16.28515625" customWidth="1"/>
    <col min="7" max="7" width="8.7109375" customWidth="1"/>
    <col min="8" max="8" width="2.5703125" customWidth="1"/>
    <col min="9" max="9" width="1.42578125" customWidth="1"/>
    <col min="10" max="10" width="13.140625" customWidth="1"/>
    <col min="11" max="11" width="8.7109375" customWidth="1"/>
    <col min="12" max="12" width="10.85546875" customWidth="1"/>
    <col min="13" max="14" width="8.7109375" customWidth="1"/>
    <col min="15" max="15" width="16.140625" customWidth="1"/>
    <col min="16" max="20" width="8.7109375" customWidth="1"/>
  </cols>
  <sheetData>
    <row r="1" spans="1:20">
      <c r="A1" s="158" t="s">
        <v>134</v>
      </c>
      <c r="B1" s="159" t="s">
        <v>7</v>
      </c>
      <c r="C1" s="159" t="s">
        <v>2</v>
      </c>
      <c r="D1" s="159" t="s">
        <v>6</v>
      </c>
      <c r="E1" s="159" t="s">
        <v>280</v>
      </c>
      <c r="F1" s="159" t="s">
        <v>644</v>
      </c>
      <c r="G1" s="160" t="s">
        <v>554</v>
      </c>
      <c r="H1" s="46"/>
      <c r="N1" s="498" t="s">
        <v>557</v>
      </c>
      <c r="O1" s="414"/>
      <c r="P1" s="414"/>
      <c r="Q1" s="414"/>
      <c r="R1" s="414"/>
      <c r="S1" s="5"/>
    </row>
    <row r="2" spans="1:20">
      <c r="A2" s="39" t="s">
        <v>44</v>
      </c>
      <c r="B2" s="39"/>
      <c r="C2" s="39"/>
      <c r="D2" s="39"/>
      <c r="E2" s="39"/>
      <c r="F2" s="39"/>
      <c r="G2" s="39"/>
      <c r="N2" s="110">
        <v>43171</v>
      </c>
      <c r="O2" s="72" t="s">
        <v>632</v>
      </c>
      <c r="P2" s="72">
        <v>1</v>
      </c>
      <c r="Q2" s="72" t="s">
        <v>548</v>
      </c>
      <c r="R2" s="72">
        <v>9</v>
      </c>
    </row>
    <row r="3" spans="1:20">
      <c r="A3" s="40" t="s">
        <v>142</v>
      </c>
      <c r="B3" s="40"/>
      <c r="C3" s="40"/>
      <c r="D3" s="40"/>
      <c r="E3" s="40"/>
      <c r="F3" s="40"/>
      <c r="G3" s="40"/>
      <c r="N3" s="115">
        <v>43173</v>
      </c>
      <c r="O3" s="116" t="s">
        <v>632</v>
      </c>
      <c r="P3" s="116">
        <v>6</v>
      </c>
      <c r="Q3" s="116" t="s">
        <v>533</v>
      </c>
      <c r="R3" s="116">
        <v>9</v>
      </c>
    </row>
    <row r="4" spans="1:20">
      <c r="A4" s="44" t="s">
        <v>34</v>
      </c>
      <c r="B4" s="44"/>
      <c r="C4" s="44"/>
      <c r="D4" s="44"/>
      <c r="E4" s="44"/>
      <c r="F4" s="44"/>
      <c r="G4" s="44"/>
      <c r="N4" s="110">
        <v>43171</v>
      </c>
      <c r="O4" s="72" t="s">
        <v>632</v>
      </c>
      <c r="P4" s="72">
        <v>3</v>
      </c>
      <c r="Q4" s="72" t="s">
        <v>505</v>
      </c>
      <c r="R4" s="72">
        <v>19</v>
      </c>
      <c r="T4" s="72" t="s">
        <v>582</v>
      </c>
    </row>
    <row r="5" spans="1:20">
      <c r="A5" s="40" t="s">
        <v>71</v>
      </c>
      <c r="B5" s="40"/>
      <c r="C5" s="40"/>
      <c r="D5" s="40"/>
      <c r="E5" s="40"/>
      <c r="F5" s="40"/>
      <c r="G5" s="40"/>
      <c r="J5" s="40" t="s">
        <v>573</v>
      </c>
      <c r="K5" s="40">
        <v>74</v>
      </c>
      <c r="N5" s="115">
        <v>43195</v>
      </c>
      <c r="O5" s="116" t="s">
        <v>632</v>
      </c>
      <c r="P5" s="116">
        <v>6</v>
      </c>
      <c r="Q5" s="116" t="s">
        <v>547</v>
      </c>
      <c r="R5" s="116">
        <v>16</v>
      </c>
      <c r="T5" s="72" t="s">
        <v>508</v>
      </c>
    </row>
    <row r="6" spans="1:20">
      <c r="A6" s="44" t="s">
        <v>68</v>
      </c>
      <c r="B6" s="44"/>
      <c r="C6" s="44"/>
      <c r="D6" s="44"/>
      <c r="E6" s="44"/>
      <c r="F6" s="44"/>
      <c r="G6" s="44"/>
      <c r="J6" s="44" t="s">
        <v>674</v>
      </c>
      <c r="K6" s="44">
        <v>178</v>
      </c>
      <c r="N6" s="110">
        <v>43199</v>
      </c>
      <c r="O6" s="72" t="s">
        <v>502</v>
      </c>
      <c r="P6" s="72">
        <v>19</v>
      </c>
      <c r="Q6" s="72" t="s">
        <v>632</v>
      </c>
      <c r="R6" s="72">
        <v>6</v>
      </c>
    </row>
    <row r="7" spans="1:20">
      <c r="A7" s="40" t="s">
        <v>665</v>
      </c>
      <c r="B7" s="40"/>
      <c r="C7" s="40"/>
      <c r="D7" s="40"/>
      <c r="E7" s="40"/>
      <c r="F7" s="40"/>
      <c r="G7" s="40"/>
      <c r="J7" s="40" t="s">
        <v>3</v>
      </c>
      <c r="K7" s="40">
        <v>6.17</v>
      </c>
      <c r="N7" s="115">
        <v>43206</v>
      </c>
      <c r="O7" s="116" t="s">
        <v>549</v>
      </c>
      <c r="P7" s="116">
        <v>19</v>
      </c>
      <c r="Q7" s="116" t="s">
        <v>632</v>
      </c>
      <c r="R7" s="116">
        <v>2</v>
      </c>
    </row>
    <row r="8" spans="1:20">
      <c r="A8" s="44" t="s">
        <v>63</v>
      </c>
      <c r="B8" s="44"/>
      <c r="C8" s="44"/>
      <c r="D8" s="44"/>
      <c r="E8" s="44"/>
      <c r="F8" s="44"/>
      <c r="G8" s="44"/>
      <c r="J8" s="44" t="s">
        <v>578</v>
      </c>
      <c r="K8" s="44">
        <v>14.83</v>
      </c>
      <c r="N8" s="118">
        <v>43208</v>
      </c>
      <c r="O8" s="46" t="s">
        <v>546</v>
      </c>
      <c r="P8" s="46">
        <v>9</v>
      </c>
      <c r="Q8" s="46" t="s">
        <v>632</v>
      </c>
      <c r="R8" s="46">
        <v>16</v>
      </c>
    </row>
    <row r="9" spans="1:20">
      <c r="A9" s="40" t="s">
        <v>97</v>
      </c>
      <c r="B9" s="40"/>
      <c r="C9" s="40"/>
      <c r="D9" s="40"/>
      <c r="E9" s="40"/>
      <c r="F9" s="40"/>
      <c r="G9" s="40"/>
      <c r="N9" s="115">
        <v>43212</v>
      </c>
      <c r="O9" s="116" t="s">
        <v>507</v>
      </c>
      <c r="P9" s="116">
        <v>13</v>
      </c>
      <c r="Q9" s="116" t="s">
        <v>632</v>
      </c>
      <c r="R9" s="116">
        <v>7</v>
      </c>
    </row>
    <row r="10" spans="1:20">
      <c r="A10" s="44" t="s">
        <v>101</v>
      </c>
      <c r="B10" s="44"/>
      <c r="C10" s="44"/>
      <c r="D10" s="44"/>
      <c r="E10" s="44"/>
      <c r="F10" s="44"/>
      <c r="G10" s="44"/>
      <c r="N10" s="110">
        <v>43214</v>
      </c>
      <c r="O10" s="72" t="s">
        <v>544</v>
      </c>
      <c r="P10" s="72">
        <v>17</v>
      </c>
      <c r="Q10" s="72" t="s">
        <v>632</v>
      </c>
      <c r="R10" s="72">
        <v>7</v>
      </c>
    </row>
    <row r="11" spans="1:20">
      <c r="A11" s="40" t="s">
        <v>124</v>
      </c>
      <c r="B11" s="40"/>
      <c r="C11" s="40"/>
      <c r="D11" s="40"/>
      <c r="E11" s="40"/>
      <c r="F11" s="40"/>
      <c r="G11" s="40"/>
      <c r="N11" s="115">
        <v>43216</v>
      </c>
      <c r="O11" s="116" t="s">
        <v>632</v>
      </c>
      <c r="P11" s="116">
        <v>6</v>
      </c>
      <c r="Q11" s="116" t="s">
        <v>517</v>
      </c>
      <c r="R11" s="116">
        <v>11</v>
      </c>
    </row>
    <row r="12" spans="1:20">
      <c r="A12" s="44" t="s">
        <v>89</v>
      </c>
      <c r="B12" s="44"/>
      <c r="C12" s="44"/>
      <c r="D12" s="44"/>
      <c r="E12" s="44"/>
      <c r="F12" s="44"/>
      <c r="G12" s="44"/>
      <c r="N12" s="110">
        <v>43220</v>
      </c>
      <c r="O12" s="72" t="s">
        <v>632</v>
      </c>
      <c r="P12" s="72">
        <v>10</v>
      </c>
      <c r="Q12" s="72" t="s">
        <v>528</v>
      </c>
      <c r="R12" s="72">
        <v>17</v>
      </c>
    </row>
    <row r="13" spans="1:20">
      <c r="A13" s="40" t="s">
        <v>255</v>
      </c>
      <c r="B13" s="40"/>
      <c r="C13" s="40"/>
      <c r="D13" s="40"/>
      <c r="E13" s="40"/>
      <c r="F13" s="40"/>
      <c r="G13" s="40"/>
      <c r="N13" s="115">
        <v>43223</v>
      </c>
      <c r="O13" s="116" t="s">
        <v>632</v>
      </c>
      <c r="P13" s="116">
        <v>3</v>
      </c>
      <c r="Q13" s="116" t="s">
        <v>502</v>
      </c>
      <c r="R13" s="116">
        <v>14</v>
      </c>
      <c r="S13" s="116" t="s">
        <v>620</v>
      </c>
    </row>
    <row r="14" spans="1:20">
      <c r="A14" s="44" t="s">
        <v>675</v>
      </c>
      <c r="B14" s="44"/>
      <c r="C14" s="44"/>
      <c r="D14" s="44"/>
      <c r="E14" s="44"/>
      <c r="F14" s="44"/>
      <c r="G14" s="44"/>
    </row>
    <row r="17" spans="3:7">
      <c r="E17" s="145" t="s">
        <v>589</v>
      </c>
      <c r="F17" s="145" t="s">
        <v>650</v>
      </c>
      <c r="G17" s="145" t="s">
        <v>651</v>
      </c>
    </row>
    <row r="18" spans="3:7">
      <c r="C18" s="417" t="s">
        <v>34</v>
      </c>
      <c r="D18" s="401"/>
      <c r="E18" s="39">
        <v>6</v>
      </c>
      <c r="F18" s="39">
        <v>1</v>
      </c>
      <c r="G18" s="147">
        <f t="shared" ref="G18:G23" si="0">F18/E18</f>
        <v>0.16666666666666666</v>
      </c>
    </row>
    <row r="19" spans="3:7">
      <c r="C19" s="417" t="s">
        <v>71</v>
      </c>
      <c r="D19" s="401"/>
      <c r="E19" s="44">
        <v>12</v>
      </c>
      <c r="F19" s="44">
        <v>3</v>
      </c>
      <c r="G19" s="149">
        <f t="shared" si="0"/>
        <v>0.25</v>
      </c>
    </row>
    <row r="20" spans="3:7">
      <c r="C20" s="417" t="s">
        <v>255</v>
      </c>
      <c r="D20" s="401"/>
      <c r="E20" s="44">
        <v>1</v>
      </c>
      <c r="F20" s="44"/>
      <c r="G20" s="149">
        <f t="shared" si="0"/>
        <v>0</v>
      </c>
    </row>
    <row r="21" spans="3:7" ht="15.75" customHeight="1">
      <c r="C21" s="417" t="s">
        <v>44</v>
      </c>
      <c r="D21" s="401"/>
      <c r="E21" s="44">
        <v>2</v>
      </c>
      <c r="F21" s="44">
        <v>1</v>
      </c>
      <c r="G21" s="149">
        <f t="shared" si="0"/>
        <v>0.5</v>
      </c>
    </row>
    <row r="22" spans="3:7" ht="15.75" customHeight="1">
      <c r="C22" s="417" t="s">
        <v>97</v>
      </c>
      <c r="D22" s="401"/>
      <c r="E22" s="44">
        <v>2</v>
      </c>
      <c r="F22" s="44">
        <v>1</v>
      </c>
      <c r="G22" s="149">
        <f t="shared" si="0"/>
        <v>0.5</v>
      </c>
    </row>
    <row r="23" spans="3:7" ht="15.75" customHeight="1">
      <c r="C23" s="417" t="s">
        <v>665</v>
      </c>
      <c r="D23" s="401"/>
      <c r="E23" s="44">
        <v>1</v>
      </c>
      <c r="F23" s="44"/>
      <c r="G23" s="149">
        <f t="shared" si="0"/>
        <v>0</v>
      </c>
    </row>
    <row r="24" spans="3:7" ht="15.75" customHeight="1"/>
    <row r="25" spans="3:7" ht="15.75" customHeight="1"/>
    <row r="26" spans="3:7" ht="15.75" customHeight="1"/>
    <row r="27" spans="3:7" ht="15.75" customHeight="1"/>
    <row r="28" spans="3:7" ht="15.75" customHeight="1"/>
    <row r="29" spans="3:7" ht="15.75" customHeight="1"/>
    <row r="30" spans="3:7" ht="15.75" customHeight="1"/>
    <row r="31" spans="3:7" ht="15.75" customHeight="1"/>
    <row r="32" spans="3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C22:D22"/>
    <mergeCell ref="C23:D23"/>
    <mergeCell ref="N1:R1"/>
    <mergeCell ref="C18:D18"/>
    <mergeCell ref="C19:D19"/>
    <mergeCell ref="C20:D20"/>
    <mergeCell ref="C21:D21"/>
  </mergeCells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W1000"/>
  <sheetViews>
    <sheetView workbookViewId="0"/>
  </sheetViews>
  <sheetFormatPr defaultColWidth="14.42578125" defaultRowHeight="15" customHeight="1"/>
  <cols>
    <col min="1" max="1" width="19.42578125" customWidth="1"/>
    <col min="2" max="5" width="8.7109375" customWidth="1"/>
    <col min="6" max="6" width="12.42578125" customWidth="1"/>
    <col min="7" max="7" width="8.7109375" customWidth="1"/>
    <col min="8" max="8" width="2.28515625" customWidth="1"/>
    <col min="9" max="9" width="1.42578125" customWidth="1"/>
    <col min="10" max="10" width="1.140625" customWidth="1"/>
    <col min="11" max="11" width="12.7109375" customWidth="1"/>
    <col min="12" max="12" width="12.42578125" customWidth="1"/>
    <col min="13" max="13" width="5.140625" customWidth="1"/>
    <col min="14" max="18" width="8.7109375" customWidth="1"/>
    <col min="19" max="19" width="16" customWidth="1"/>
    <col min="20" max="20" width="8.7109375" customWidth="1"/>
    <col min="21" max="21" width="16.5703125" customWidth="1"/>
    <col min="22" max="22" width="8.7109375" customWidth="1"/>
    <col min="23" max="23" width="10.7109375" customWidth="1"/>
  </cols>
  <sheetData>
    <row r="1" spans="1:23">
      <c r="A1" s="145" t="s">
        <v>134</v>
      </c>
      <c r="B1" s="145" t="s">
        <v>7</v>
      </c>
      <c r="C1" s="145" t="s">
        <v>2</v>
      </c>
      <c r="D1" s="145" t="s">
        <v>6</v>
      </c>
      <c r="E1" s="145" t="s">
        <v>280</v>
      </c>
      <c r="F1" s="145" t="s">
        <v>644</v>
      </c>
      <c r="G1" s="145" t="s">
        <v>554</v>
      </c>
      <c r="H1" s="157"/>
      <c r="L1" s="157" t="s">
        <v>594</v>
      </c>
      <c r="R1" s="498" t="s">
        <v>557</v>
      </c>
      <c r="S1" s="414"/>
      <c r="T1" s="414"/>
      <c r="U1" s="414"/>
      <c r="V1" s="414"/>
      <c r="W1" s="5"/>
    </row>
    <row r="2" spans="1:23">
      <c r="A2" s="39" t="s">
        <v>69</v>
      </c>
      <c r="B2" s="39">
        <v>17</v>
      </c>
      <c r="C2" s="39">
        <v>2</v>
      </c>
      <c r="D2" s="39">
        <v>5</v>
      </c>
      <c r="E2" s="39">
        <f t="shared" ref="E2:E7" si="0">SUM(C2:D2)</f>
        <v>7</v>
      </c>
      <c r="F2" s="147">
        <f t="shared" ref="F2:F12" si="1">C2/B2</f>
        <v>0.11764705882352941</v>
      </c>
      <c r="G2" s="39">
        <v>5</v>
      </c>
      <c r="K2" s="72" t="s">
        <v>676</v>
      </c>
      <c r="L2">
        <f>SUM(K15:K25)</f>
        <v>8</v>
      </c>
      <c r="R2" s="110">
        <v>43172</v>
      </c>
      <c r="S2" s="72" t="s">
        <v>548</v>
      </c>
      <c r="T2" s="72">
        <v>15</v>
      </c>
      <c r="U2" s="72" t="s">
        <v>632</v>
      </c>
      <c r="V2" s="72">
        <v>0</v>
      </c>
    </row>
    <row r="3" spans="1:23">
      <c r="A3" s="40" t="s">
        <v>44</v>
      </c>
      <c r="B3" s="40">
        <v>6</v>
      </c>
      <c r="C3" s="40">
        <v>4</v>
      </c>
      <c r="D3" s="40">
        <v>0</v>
      </c>
      <c r="E3" s="40">
        <f t="shared" si="0"/>
        <v>4</v>
      </c>
      <c r="F3" s="148">
        <f t="shared" si="1"/>
        <v>0.66666666666666663</v>
      </c>
      <c r="G3" s="40">
        <v>3</v>
      </c>
      <c r="L3" s="47"/>
      <c r="N3" s="507"/>
      <c r="O3" s="438"/>
      <c r="R3" s="117">
        <v>43174</v>
      </c>
      <c r="S3" s="1" t="s">
        <v>533</v>
      </c>
      <c r="T3" s="1">
        <v>4</v>
      </c>
      <c r="U3" s="1" t="s">
        <v>632</v>
      </c>
      <c r="V3" s="1">
        <v>15</v>
      </c>
    </row>
    <row r="4" spans="1:23">
      <c r="A4" s="44" t="s">
        <v>48</v>
      </c>
      <c r="B4" s="44">
        <v>4</v>
      </c>
      <c r="C4" s="44">
        <v>4</v>
      </c>
      <c r="D4" s="44">
        <v>1</v>
      </c>
      <c r="E4" s="44">
        <f t="shared" si="0"/>
        <v>5</v>
      </c>
      <c r="F4" s="149">
        <f t="shared" si="1"/>
        <v>1</v>
      </c>
      <c r="G4" s="44">
        <v>2</v>
      </c>
      <c r="L4" s="508" t="s">
        <v>647</v>
      </c>
      <c r="M4" s="509"/>
      <c r="R4" s="110">
        <v>43179</v>
      </c>
      <c r="S4" s="72" t="s">
        <v>632</v>
      </c>
      <c r="T4" s="72">
        <v>7</v>
      </c>
      <c r="U4" s="72" t="s">
        <v>544</v>
      </c>
      <c r="V4" s="72">
        <v>17</v>
      </c>
    </row>
    <row r="5" spans="1:23">
      <c r="A5" s="40" t="s">
        <v>60</v>
      </c>
      <c r="B5" s="40">
        <v>8</v>
      </c>
      <c r="C5" s="40">
        <v>3</v>
      </c>
      <c r="D5" s="40">
        <v>0</v>
      </c>
      <c r="E5" s="40">
        <f t="shared" si="0"/>
        <v>3</v>
      </c>
      <c r="F5" s="148">
        <f t="shared" si="1"/>
        <v>0.375</v>
      </c>
      <c r="G5" s="40">
        <v>3</v>
      </c>
      <c r="L5" s="510" t="e">
        <f>L2/N15</f>
        <v>#DIV/0!</v>
      </c>
      <c r="M5" s="511"/>
      <c r="R5" s="115">
        <v>43181</v>
      </c>
      <c r="S5" s="116" t="s">
        <v>505</v>
      </c>
      <c r="T5" s="116">
        <v>12</v>
      </c>
      <c r="U5" s="116" t="s">
        <v>632</v>
      </c>
      <c r="V5" s="116">
        <v>7</v>
      </c>
    </row>
    <row r="6" spans="1:23">
      <c r="A6" s="44" t="s">
        <v>255</v>
      </c>
      <c r="B6" s="44">
        <v>3</v>
      </c>
      <c r="C6" s="44">
        <v>1</v>
      </c>
      <c r="D6" s="44">
        <v>0</v>
      </c>
      <c r="E6" s="44">
        <f t="shared" si="0"/>
        <v>1</v>
      </c>
      <c r="F6" s="149">
        <f t="shared" si="1"/>
        <v>0.33333333333333331</v>
      </c>
      <c r="G6" s="44">
        <v>7</v>
      </c>
      <c r="R6" s="110">
        <v>43200</v>
      </c>
      <c r="S6" s="72" t="s">
        <v>632</v>
      </c>
      <c r="T6" s="72">
        <v>1</v>
      </c>
      <c r="U6" s="72" t="s">
        <v>502</v>
      </c>
      <c r="V6" s="72">
        <v>13</v>
      </c>
    </row>
    <row r="7" spans="1:23">
      <c r="A7" s="40" t="s">
        <v>34</v>
      </c>
      <c r="B7" s="40">
        <v>11</v>
      </c>
      <c r="C7" s="40">
        <v>7</v>
      </c>
      <c r="D7" s="40">
        <v>0</v>
      </c>
      <c r="E7" s="40">
        <f t="shared" si="0"/>
        <v>7</v>
      </c>
      <c r="F7" s="148">
        <f t="shared" si="1"/>
        <v>0.63636363636363635</v>
      </c>
      <c r="G7" s="40">
        <v>1</v>
      </c>
      <c r="R7" s="115">
        <v>43207</v>
      </c>
      <c r="S7" s="116" t="s">
        <v>632</v>
      </c>
      <c r="T7" s="116">
        <v>4</v>
      </c>
      <c r="U7" s="116" t="s">
        <v>549</v>
      </c>
      <c r="V7" s="116">
        <v>12</v>
      </c>
    </row>
    <row r="8" spans="1:23">
      <c r="A8" s="44" t="s">
        <v>677</v>
      </c>
      <c r="B8" s="44">
        <v>14</v>
      </c>
      <c r="C8" s="44">
        <v>3</v>
      </c>
      <c r="D8" s="44">
        <v>2</v>
      </c>
      <c r="E8" s="44">
        <v>0</v>
      </c>
      <c r="F8" s="149">
        <f t="shared" si="1"/>
        <v>0.21428571428571427</v>
      </c>
      <c r="G8" s="44">
        <v>7</v>
      </c>
      <c r="R8" s="118">
        <v>43209</v>
      </c>
      <c r="S8" s="46" t="s">
        <v>632</v>
      </c>
      <c r="T8" s="46">
        <v>15</v>
      </c>
      <c r="U8" s="46" t="s">
        <v>546</v>
      </c>
      <c r="V8" s="46">
        <v>3</v>
      </c>
    </row>
    <row r="9" spans="1:23">
      <c r="A9" s="40" t="s">
        <v>124</v>
      </c>
      <c r="B9" s="40">
        <v>3</v>
      </c>
      <c r="C9" s="40">
        <v>0</v>
      </c>
      <c r="D9" s="40">
        <v>1</v>
      </c>
      <c r="E9" s="40">
        <v>0</v>
      </c>
      <c r="F9" s="148">
        <f t="shared" si="1"/>
        <v>0</v>
      </c>
      <c r="G9" s="40">
        <v>3</v>
      </c>
      <c r="R9" s="115">
        <v>43214</v>
      </c>
      <c r="S9" s="116" t="s">
        <v>632</v>
      </c>
      <c r="T9" s="116">
        <v>10</v>
      </c>
      <c r="U9" s="116" t="s">
        <v>507</v>
      </c>
      <c r="V9" s="116">
        <v>15</v>
      </c>
    </row>
    <row r="10" spans="1:23">
      <c r="A10" s="44" t="s">
        <v>80</v>
      </c>
      <c r="B10" s="44">
        <v>1</v>
      </c>
      <c r="C10" s="44">
        <v>1</v>
      </c>
      <c r="D10" s="44">
        <v>0</v>
      </c>
      <c r="E10" s="44">
        <v>0</v>
      </c>
      <c r="F10" s="149">
        <f t="shared" si="1"/>
        <v>1</v>
      </c>
      <c r="G10" s="44">
        <v>6</v>
      </c>
      <c r="R10" s="110">
        <v>43217</v>
      </c>
      <c r="S10" t="s">
        <v>517</v>
      </c>
      <c r="T10">
        <v>9</v>
      </c>
      <c r="U10" t="s">
        <v>632</v>
      </c>
      <c r="V10">
        <v>4</v>
      </c>
    </row>
    <row r="11" spans="1:23">
      <c r="A11" s="40" t="s">
        <v>89</v>
      </c>
      <c r="B11" s="40">
        <v>2</v>
      </c>
      <c r="C11" s="40">
        <v>1</v>
      </c>
      <c r="D11" s="40">
        <v>0</v>
      </c>
      <c r="E11" s="40">
        <v>0</v>
      </c>
      <c r="F11" s="148">
        <f t="shared" si="1"/>
        <v>0.5</v>
      </c>
      <c r="G11" s="40">
        <v>2</v>
      </c>
      <c r="R11" s="115">
        <v>43221</v>
      </c>
      <c r="S11" s="116" t="s">
        <v>528</v>
      </c>
      <c r="T11" s="116">
        <v>9</v>
      </c>
      <c r="U11" s="116" t="s">
        <v>632</v>
      </c>
      <c r="V11" s="116">
        <v>5</v>
      </c>
    </row>
    <row r="12" spans="1:23">
      <c r="A12" s="151" t="s">
        <v>588</v>
      </c>
      <c r="B12" s="151">
        <f t="shared" ref="B12:E12" si="2">SUM(B2:B11)</f>
        <v>69</v>
      </c>
      <c r="C12" s="151">
        <f t="shared" si="2"/>
        <v>26</v>
      </c>
      <c r="D12" s="151">
        <f t="shared" si="2"/>
        <v>9</v>
      </c>
      <c r="E12" s="151">
        <f t="shared" si="2"/>
        <v>27</v>
      </c>
      <c r="F12" s="156">
        <f t="shared" si="1"/>
        <v>0.37681159420289856</v>
      </c>
      <c r="G12" s="151">
        <f>SUM(G2:G11)</f>
        <v>39</v>
      </c>
      <c r="R12" s="110">
        <v>43222</v>
      </c>
      <c r="S12" s="72" t="s">
        <v>632</v>
      </c>
      <c r="T12" s="72">
        <v>6</v>
      </c>
      <c r="U12" s="72" t="s">
        <v>547</v>
      </c>
      <c r="V12" s="72">
        <v>12</v>
      </c>
    </row>
    <row r="13" spans="1:23">
      <c r="R13" s="115">
        <v>43224</v>
      </c>
      <c r="S13" s="116" t="s">
        <v>632</v>
      </c>
      <c r="T13" s="116">
        <v>3</v>
      </c>
      <c r="U13" s="116" t="s">
        <v>528</v>
      </c>
      <c r="V13" s="116">
        <v>15</v>
      </c>
      <c r="W13" s="116" t="s">
        <v>620</v>
      </c>
    </row>
    <row r="14" spans="1:23">
      <c r="K14" s="72" t="s">
        <v>594</v>
      </c>
      <c r="L14" s="72" t="s">
        <v>678</v>
      </c>
    </row>
    <row r="15" spans="1:23">
      <c r="K15" s="72">
        <v>8</v>
      </c>
      <c r="L15" s="72">
        <v>23</v>
      </c>
    </row>
    <row r="16" spans="1:23">
      <c r="R16" s="72" t="s">
        <v>582</v>
      </c>
      <c r="S16" s="72" t="s">
        <v>508</v>
      </c>
    </row>
    <row r="18" spans="1:3">
      <c r="A18" s="417" t="s">
        <v>573</v>
      </c>
      <c r="B18" s="401"/>
      <c r="C18" s="44">
        <v>77</v>
      </c>
    </row>
    <row r="19" spans="1:3">
      <c r="A19" s="415" t="s">
        <v>575</v>
      </c>
      <c r="B19" s="401"/>
      <c r="C19" s="40">
        <v>136</v>
      </c>
    </row>
    <row r="20" spans="1:3">
      <c r="A20" s="417" t="s">
        <v>3</v>
      </c>
      <c r="B20" s="401"/>
      <c r="C20" s="44">
        <v>6.42</v>
      </c>
    </row>
    <row r="21" spans="1:3" ht="15.75" customHeight="1">
      <c r="A21" s="415" t="s">
        <v>578</v>
      </c>
      <c r="B21" s="401"/>
      <c r="C21" s="40">
        <v>11.33</v>
      </c>
    </row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9:B19"/>
    <mergeCell ref="A20:B20"/>
    <mergeCell ref="A21:B21"/>
    <mergeCell ref="R1:V1"/>
    <mergeCell ref="N3:O3"/>
    <mergeCell ref="L4:M4"/>
    <mergeCell ref="L5:M5"/>
    <mergeCell ref="A18:B18"/>
  </mergeCells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1000"/>
  <sheetViews>
    <sheetView workbookViewId="0"/>
  </sheetViews>
  <sheetFormatPr defaultColWidth="14.42578125" defaultRowHeight="15" customHeight="1"/>
  <cols>
    <col min="1" max="1" width="18" customWidth="1"/>
    <col min="2" max="5" width="8.7109375" customWidth="1"/>
    <col min="6" max="6" width="13.42578125" customWidth="1"/>
    <col min="7" max="7" width="8.7109375" customWidth="1"/>
    <col min="8" max="8" width="1" customWidth="1"/>
    <col min="9" max="9" width="1.5703125" customWidth="1"/>
    <col min="10" max="10" width="0.5703125" customWidth="1"/>
    <col min="11" max="11" width="13.140625" customWidth="1"/>
    <col min="12" max="12" width="9.140625" customWidth="1"/>
    <col min="13" max="13" width="2.5703125" customWidth="1"/>
    <col min="14" max="17" width="8.7109375" customWidth="1"/>
    <col min="18" max="18" width="16.5703125" customWidth="1"/>
    <col min="19" max="19" width="8.7109375" customWidth="1"/>
    <col min="20" max="20" width="15.5703125" customWidth="1"/>
    <col min="21" max="21" width="8.7109375" customWidth="1"/>
    <col min="22" max="22" width="11.140625" customWidth="1"/>
  </cols>
  <sheetData>
    <row r="1" spans="1:22">
      <c r="A1" s="161" t="s">
        <v>134</v>
      </c>
      <c r="B1" s="161" t="s">
        <v>7</v>
      </c>
      <c r="C1" s="161" t="s">
        <v>2</v>
      </c>
      <c r="D1" s="161" t="s">
        <v>6</v>
      </c>
      <c r="E1" s="161" t="s">
        <v>280</v>
      </c>
      <c r="F1" s="161" t="s">
        <v>644</v>
      </c>
      <c r="G1" s="161" t="s">
        <v>554</v>
      </c>
      <c r="H1" s="46"/>
      <c r="L1" s="157" t="s">
        <v>594</v>
      </c>
      <c r="Q1" s="498" t="s">
        <v>557</v>
      </c>
      <c r="R1" s="414"/>
      <c r="S1" s="414"/>
      <c r="T1" s="414"/>
      <c r="U1" s="414"/>
      <c r="V1" s="5"/>
    </row>
    <row r="2" spans="1:22">
      <c r="A2" s="39" t="s">
        <v>92</v>
      </c>
      <c r="B2" s="39">
        <v>50</v>
      </c>
      <c r="C2" s="39">
        <v>14</v>
      </c>
      <c r="D2" s="39">
        <v>6</v>
      </c>
      <c r="E2" s="39">
        <f t="shared" ref="E2:E12" si="0">C2+D2</f>
        <v>20</v>
      </c>
      <c r="F2" s="147">
        <f t="shared" ref="F2:F9" si="1">C2/B2</f>
        <v>0.28000000000000003</v>
      </c>
      <c r="G2" s="39">
        <v>42</v>
      </c>
      <c r="K2" s="72" t="s">
        <v>679</v>
      </c>
      <c r="L2" s="72">
        <f>SUM(K13:K24)</f>
        <v>155</v>
      </c>
      <c r="Q2" s="110">
        <v>43176</v>
      </c>
      <c r="R2" s="72" t="s">
        <v>524</v>
      </c>
      <c r="S2" s="72">
        <v>12</v>
      </c>
      <c r="T2" s="72" t="s">
        <v>632</v>
      </c>
      <c r="U2" s="72">
        <v>9</v>
      </c>
    </row>
    <row r="3" spans="1:22">
      <c r="A3" s="162" t="s">
        <v>60</v>
      </c>
      <c r="B3" s="162">
        <v>18</v>
      </c>
      <c r="C3" s="162">
        <v>6</v>
      </c>
      <c r="D3" s="162">
        <v>4</v>
      </c>
      <c r="E3" s="162">
        <f t="shared" si="0"/>
        <v>10</v>
      </c>
      <c r="F3" s="163">
        <f t="shared" si="1"/>
        <v>0.33333333333333331</v>
      </c>
      <c r="G3" s="162">
        <v>29</v>
      </c>
      <c r="K3" s="72" t="s">
        <v>91</v>
      </c>
      <c r="L3" s="72">
        <v>6</v>
      </c>
      <c r="Q3" s="164">
        <v>43180</v>
      </c>
      <c r="R3" s="165" t="s">
        <v>632</v>
      </c>
      <c r="S3" s="165">
        <v>2</v>
      </c>
      <c r="T3" s="165" t="s">
        <v>547</v>
      </c>
      <c r="U3" s="165">
        <v>10</v>
      </c>
    </row>
    <row r="4" spans="1:22">
      <c r="A4" s="44" t="s">
        <v>69</v>
      </c>
      <c r="B4" s="44">
        <v>63</v>
      </c>
      <c r="C4" s="44">
        <v>11</v>
      </c>
      <c r="D4" s="44">
        <v>9</v>
      </c>
      <c r="E4" s="44">
        <f t="shared" si="0"/>
        <v>20</v>
      </c>
      <c r="F4" s="149">
        <f t="shared" si="1"/>
        <v>0.17460317460317459</v>
      </c>
      <c r="G4" s="44">
        <v>61</v>
      </c>
      <c r="Q4" s="118">
        <v>43188</v>
      </c>
      <c r="R4" s="46" t="s">
        <v>632</v>
      </c>
      <c r="S4" s="46">
        <v>5</v>
      </c>
      <c r="T4" s="46" t="s">
        <v>533</v>
      </c>
      <c r="U4" s="46">
        <v>4</v>
      </c>
    </row>
    <row r="5" spans="1:22">
      <c r="A5" s="162" t="s">
        <v>255</v>
      </c>
      <c r="B5" s="162">
        <v>23</v>
      </c>
      <c r="C5" s="162">
        <v>7</v>
      </c>
      <c r="D5" s="162">
        <v>2</v>
      </c>
      <c r="E5" s="162">
        <f t="shared" si="0"/>
        <v>9</v>
      </c>
      <c r="F5" s="163">
        <f t="shared" si="1"/>
        <v>0.30434782608695654</v>
      </c>
      <c r="G5" s="162">
        <v>34</v>
      </c>
      <c r="K5" s="512"/>
      <c r="L5" s="438"/>
      <c r="Q5" s="166">
        <v>43190</v>
      </c>
      <c r="R5" s="167" t="s">
        <v>546</v>
      </c>
      <c r="S5" s="167">
        <v>0</v>
      </c>
      <c r="T5" s="167" t="s">
        <v>632</v>
      </c>
      <c r="U5" s="167">
        <v>14</v>
      </c>
    </row>
    <row r="6" spans="1:22">
      <c r="A6" s="44" t="s">
        <v>223</v>
      </c>
      <c r="B6" s="44">
        <v>17</v>
      </c>
      <c r="C6" s="44">
        <v>6</v>
      </c>
      <c r="D6" s="44">
        <v>0</v>
      </c>
      <c r="E6" s="44">
        <f t="shared" si="0"/>
        <v>6</v>
      </c>
      <c r="F6" s="149">
        <f t="shared" si="1"/>
        <v>0.35294117647058826</v>
      </c>
      <c r="G6" s="44">
        <v>13</v>
      </c>
      <c r="K6" s="507"/>
      <c r="L6" s="438"/>
      <c r="Q6" s="110">
        <v>43194</v>
      </c>
      <c r="R6" s="72" t="s">
        <v>507</v>
      </c>
      <c r="S6" s="72">
        <v>8</v>
      </c>
      <c r="T6" s="72" t="s">
        <v>632</v>
      </c>
      <c r="U6" s="72">
        <v>5</v>
      </c>
    </row>
    <row r="7" spans="1:22">
      <c r="A7" s="162" t="s">
        <v>259</v>
      </c>
      <c r="B7" s="162">
        <v>9</v>
      </c>
      <c r="C7" s="162">
        <v>3</v>
      </c>
      <c r="D7" s="162">
        <v>1</v>
      </c>
      <c r="E7" s="162">
        <f t="shared" si="0"/>
        <v>4</v>
      </c>
      <c r="F7" s="163">
        <f t="shared" si="1"/>
        <v>0.33333333333333331</v>
      </c>
      <c r="G7" s="162">
        <v>18</v>
      </c>
      <c r="K7" s="507"/>
      <c r="L7" s="438"/>
      <c r="Q7" s="164">
        <v>43196</v>
      </c>
      <c r="R7" s="165" t="s">
        <v>544</v>
      </c>
      <c r="S7" s="165">
        <v>11</v>
      </c>
      <c r="T7" s="165" t="s">
        <v>632</v>
      </c>
      <c r="U7" s="165">
        <v>3</v>
      </c>
    </row>
    <row r="8" spans="1:22">
      <c r="A8" s="44" t="s">
        <v>89</v>
      </c>
      <c r="B8" s="44">
        <v>6</v>
      </c>
      <c r="C8" s="44">
        <v>3</v>
      </c>
      <c r="D8" s="44">
        <v>0</v>
      </c>
      <c r="E8" s="44">
        <f t="shared" si="0"/>
        <v>3</v>
      </c>
      <c r="F8" s="149">
        <f t="shared" si="1"/>
        <v>0.5</v>
      </c>
      <c r="G8" s="44">
        <v>24</v>
      </c>
      <c r="Q8" s="110">
        <v>43204</v>
      </c>
      <c r="R8" s="72" t="s">
        <v>632</v>
      </c>
      <c r="S8" s="72">
        <v>3</v>
      </c>
      <c r="T8" s="72" t="s">
        <v>517</v>
      </c>
      <c r="U8" s="72">
        <v>16</v>
      </c>
    </row>
    <row r="9" spans="1:22">
      <c r="A9" s="162" t="s">
        <v>225</v>
      </c>
      <c r="B9" s="162">
        <v>1</v>
      </c>
      <c r="C9" s="162">
        <v>1</v>
      </c>
      <c r="D9" s="162">
        <v>0</v>
      </c>
      <c r="E9" s="162">
        <f t="shared" si="0"/>
        <v>1</v>
      </c>
      <c r="F9" s="163">
        <f t="shared" si="1"/>
        <v>1</v>
      </c>
      <c r="G9" s="162">
        <v>8</v>
      </c>
      <c r="Q9" s="164">
        <v>43216</v>
      </c>
      <c r="R9" s="165" t="s">
        <v>499</v>
      </c>
      <c r="S9" s="165">
        <v>14</v>
      </c>
      <c r="T9" s="165" t="s">
        <v>632</v>
      </c>
      <c r="U9" s="165">
        <v>2</v>
      </c>
    </row>
    <row r="10" spans="1:22">
      <c r="A10" s="44" t="s">
        <v>234</v>
      </c>
      <c r="B10" s="44">
        <v>0</v>
      </c>
      <c r="C10" s="44">
        <v>0</v>
      </c>
      <c r="D10" s="44">
        <v>0</v>
      </c>
      <c r="E10" s="44">
        <f t="shared" si="0"/>
        <v>0</v>
      </c>
      <c r="F10" s="149"/>
      <c r="G10" s="44">
        <v>4</v>
      </c>
      <c r="Q10" s="110">
        <v>43218</v>
      </c>
      <c r="R10" s="72" t="s">
        <v>502</v>
      </c>
      <c r="S10" s="72">
        <v>14</v>
      </c>
      <c r="T10" s="72" t="s">
        <v>632</v>
      </c>
      <c r="U10" s="72">
        <v>0</v>
      </c>
    </row>
    <row r="11" spans="1:22">
      <c r="A11" s="162" t="s">
        <v>680</v>
      </c>
      <c r="B11" s="162">
        <v>1</v>
      </c>
      <c r="C11" s="162">
        <v>0</v>
      </c>
      <c r="D11" s="162">
        <v>1</v>
      </c>
      <c r="E11" s="162">
        <f t="shared" si="0"/>
        <v>1</v>
      </c>
      <c r="F11" s="163">
        <f t="shared" ref="F11:F12" si="2">C11/B11</f>
        <v>0</v>
      </c>
      <c r="G11" s="162">
        <v>17</v>
      </c>
      <c r="Q11" s="164">
        <v>43219</v>
      </c>
      <c r="R11" s="165" t="s">
        <v>632</v>
      </c>
      <c r="S11" s="165">
        <v>4</v>
      </c>
      <c r="T11" s="165" t="s">
        <v>528</v>
      </c>
      <c r="U11" s="165">
        <v>9</v>
      </c>
    </row>
    <row r="12" spans="1:22">
      <c r="A12" s="44" t="s">
        <v>124</v>
      </c>
      <c r="B12" s="44">
        <v>1</v>
      </c>
      <c r="C12" s="44">
        <v>0</v>
      </c>
      <c r="D12" s="44">
        <v>0</v>
      </c>
      <c r="E12" s="44">
        <f t="shared" si="0"/>
        <v>0</v>
      </c>
      <c r="F12" s="149">
        <f t="shared" si="2"/>
        <v>0</v>
      </c>
      <c r="G12" s="44">
        <v>43</v>
      </c>
      <c r="K12" s="72" t="s">
        <v>594</v>
      </c>
      <c r="L12" s="72" t="s">
        <v>681</v>
      </c>
      <c r="Q12" s="110">
        <v>43222</v>
      </c>
      <c r="R12" s="72" t="s">
        <v>549</v>
      </c>
      <c r="S12" s="72">
        <v>14</v>
      </c>
      <c r="T12" s="72" t="s">
        <v>632</v>
      </c>
      <c r="U12" s="72">
        <v>1</v>
      </c>
    </row>
    <row r="13" spans="1:22">
      <c r="A13" s="168" t="s">
        <v>682</v>
      </c>
      <c r="B13" s="162">
        <v>0</v>
      </c>
      <c r="C13" s="162">
        <v>0</v>
      </c>
      <c r="D13" s="162">
        <v>0</v>
      </c>
      <c r="E13" s="162">
        <v>0</v>
      </c>
      <c r="F13" s="162"/>
      <c r="G13" s="162">
        <v>0</v>
      </c>
      <c r="K13" s="72">
        <v>22</v>
      </c>
      <c r="L13" s="72">
        <v>34</v>
      </c>
      <c r="Q13" s="164">
        <v>43226</v>
      </c>
      <c r="R13" s="165" t="s">
        <v>632</v>
      </c>
      <c r="S13" s="165">
        <v>3</v>
      </c>
      <c r="T13" s="165" t="s">
        <v>502</v>
      </c>
      <c r="U13" s="165">
        <v>18</v>
      </c>
      <c r="V13" s="165" t="s">
        <v>620</v>
      </c>
    </row>
    <row r="14" spans="1:22">
      <c r="A14" s="151" t="s">
        <v>588</v>
      </c>
      <c r="B14" s="151">
        <f t="shared" ref="B14:E14" si="3">SUM(B2:B13)</f>
        <v>189</v>
      </c>
      <c r="C14" s="151">
        <f t="shared" si="3"/>
        <v>51</v>
      </c>
      <c r="D14" s="151">
        <f t="shared" si="3"/>
        <v>23</v>
      </c>
      <c r="E14" s="151">
        <f t="shared" si="3"/>
        <v>74</v>
      </c>
      <c r="F14" s="156">
        <f>C14/B14</f>
        <v>0.26984126984126983</v>
      </c>
      <c r="G14" s="151">
        <f>SUM(G2:G13)</f>
        <v>293</v>
      </c>
      <c r="K14" s="72">
        <v>17</v>
      </c>
      <c r="L14" s="72">
        <v>27</v>
      </c>
    </row>
    <row r="15" spans="1:22">
      <c r="K15" s="72">
        <v>20</v>
      </c>
      <c r="L15" s="72">
        <v>24</v>
      </c>
    </row>
    <row r="16" spans="1:22">
      <c r="K16" s="72">
        <v>3</v>
      </c>
      <c r="L16" s="72">
        <v>3</v>
      </c>
    </row>
    <row r="17" spans="1:21">
      <c r="K17" s="72">
        <v>17</v>
      </c>
      <c r="L17" s="72">
        <v>25</v>
      </c>
      <c r="O17" s="169"/>
      <c r="P17" s="170"/>
      <c r="Q17" s="171" t="s">
        <v>582</v>
      </c>
      <c r="R17" s="172" t="s">
        <v>508</v>
      </c>
      <c r="S17" s="172"/>
      <c r="T17" s="172"/>
      <c r="U17" s="173"/>
    </row>
    <row r="18" spans="1:21">
      <c r="K18" s="72">
        <v>14</v>
      </c>
      <c r="L18" s="72">
        <v>25</v>
      </c>
      <c r="O18" s="169"/>
      <c r="P18" s="170"/>
      <c r="Q18" s="171"/>
      <c r="R18" s="172"/>
      <c r="S18" s="172"/>
      <c r="T18" s="172"/>
      <c r="U18" s="173"/>
    </row>
    <row r="19" spans="1:21">
      <c r="A19" s="415" t="s">
        <v>573</v>
      </c>
      <c r="B19" s="401"/>
      <c r="C19" s="40">
        <v>51</v>
      </c>
      <c r="K19" s="72">
        <v>10</v>
      </c>
      <c r="L19" s="72">
        <v>26</v>
      </c>
      <c r="O19" s="169"/>
      <c r="P19" s="170"/>
      <c r="Q19" s="171"/>
      <c r="R19" s="172"/>
      <c r="S19" s="172"/>
      <c r="T19" s="172"/>
      <c r="U19" s="173"/>
    </row>
    <row r="20" spans="1:21">
      <c r="A20" s="417" t="s">
        <v>575</v>
      </c>
      <c r="B20" s="401"/>
      <c r="C20" s="44">
        <v>130</v>
      </c>
      <c r="K20" s="72">
        <v>10</v>
      </c>
      <c r="L20" s="72">
        <v>20</v>
      </c>
      <c r="O20" s="169"/>
      <c r="P20" s="174"/>
      <c r="Q20" s="171"/>
      <c r="R20" s="172"/>
      <c r="S20" s="172"/>
      <c r="T20" s="172"/>
      <c r="U20" s="173"/>
    </row>
    <row r="21" spans="1:21" ht="15.75" customHeight="1">
      <c r="A21" s="415" t="s">
        <v>3</v>
      </c>
      <c r="B21" s="401"/>
      <c r="C21" s="40">
        <v>4.25</v>
      </c>
      <c r="K21" s="72">
        <v>7</v>
      </c>
      <c r="L21" s="72">
        <v>22</v>
      </c>
      <c r="O21" s="169"/>
      <c r="P21" s="170"/>
      <c r="Q21" s="171"/>
      <c r="R21" s="172"/>
      <c r="S21" s="172"/>
      <c r="T21" s="172"/>
      <c r="U21" s="173"/>
    </row>
    <row r="22" spans="1:21" ht="15.75" customHeight="1">
      <c r="A22" s="417" t="s">
        <v>578</v>
      </c>
      <c r="B22" s="401"/>
      <c r="C22" s="44">
        <v>10.83</v>
      </c>
      <c r="K22" s="72">
        <v>14</v>
      </c>
      <c r="L22" s="72">
        <v>23</v>
      </c>
      <c r="O22" s="169"/>
      <c r="P22" s="170"/>
      <c r="Q22" s="171"/>
      <c r="R22" s="172"/>
      <c r="S22" s="172"/>
      <c r="T22" s="172"/>
      <c r="U22" s="173"/>
    </row>
    <row r="23" spans="1:21" ht="15.75" customHeight="1">
      <c r="K23" s="72">
        <v>12</v>
      </c>
      <c r="L23" s="72">
        <v>25</v>
      </c>
      <c r="O23" s="169"/>
      <c r="P23" s="170"/>
      <c r="Q23" s="171"/>
      <c r="R23" s="172"/>
      <c r="S23" s="172"/>
      <c r="T23" s="172"/>
      <c r="U23" s="173"/>
    </row>
    <row r="24" spans="1:21" ht="15.75" customHeight="1">
      <c r="K24" s="72">
        <v>9</v>
      </c>
      <c r="L24" s="72">
        <v>26</v>
      </c>
      <c r="O24" s="169"/>
      <c r="P24" s="170"/>
      <c r="Q24" s="171"/>
      <c r="R24" s="172"/>
      <c r="S24" s="172"/>
      <c r="T24" s="172"/>
      <c r="U24" s="173"/>
    </row>
    <row r="25" spans="1:21" ht="15.75" customHeight="1">
      <c r="O25" s="169"/>
      <c r="P25" s="170"/>
      <c r="Q25" s="171"/>
      <c r="R25" s="172"/>
      <c r="S25" s="172"/>
      <c r="T25" s="172"/>
      <c r="U25" s="173"/>
    </row>
    <row r="26" spans="1:21" ht="15.75" customHeight="1">
      <c r="O26" s="169"/>
      <c r="P26" s="170"/>
      <c r="Q26" s="171"/>
      <c r="R26" s="172"/>
      <c r="S26" s="172"/>
      <c r="T26" s="172"/>
      <c r="U26" s="173"/>
    </row>
    <row r="27" spans="1:21" ht="15.75" customHeight="1">
      <c r="O27" s="169"/>
      <c r="P27" s="170"/>
      <c r="Q27" s="171"/>
      <c r="R27" s="172"/>
      <c r="S27" s="172"/>
      <c r="T27" s="172"/>
      <c r="U27" s="173"/>
    </row>
    <row r="28" spans="1:21" ht="15.75" customHeight="1">
      <c r="O28" s="169"/>
      <c r="P28" s="170"/>
      <c r="Q28" s="171"/>
      <c r="R28" s="172"/>
      <c r="S28" s="172"/>
      <c r="T28" s="172"/>
      <c r="U28" s="173"/>
    </row>
    <row r="29" spans="1:21" ht="15.75" customHeight="1">
      <c r="O29" s="175"/>
      <c r="P29" s="175"/>
      <c r="Q29" s="175"/>
    </row>
    <row r="30" spans="1:21" ht="15.75" customHeight="1"/>
    <row r="31" spans="1:21" ht="15.75" customHeight="1"/>
    <row r="32" spans="1:2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20:B20"/>
    <mergeCell ref="A21:B21"/>
    <mergeCell ref="A22:B22"/>
    <mergeCell ref="Q1:U1"/>
    <mergeCell ref="K5:L5"/>
    <mergeCell ref="K6:L6"/>
    <mergeCell ref="K7:L7"/>
    <mergeCell ref="A19:B19"/>
  </mergeCells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1000"/>
  <sheetViews>
    <sheetView workbookViewId="0"/>
  </sheetViews>
  <sheetFormatPr defaultColWidth="14.42578125" defaultRowHeight="15" customHeight="1"/>
  <cols>
    <col min="1" max="1" width="13.85546875" customWidth="1"/>
    <col min="2" max="2" width="8.7109375" customWidth="1"/>
    <col min="3" max="3" width="3.5703125" customWidth="1"/>
    <col min="4" max="4" width="8.7109375" customWidth="1"/>
    <col min="5" max="5" width="15.28515625" customWidth="1"/>
    <col min="6" max="6" width="8.7109375" customWidth="1"/>
    <col min="7" max="7" width="16.85546875" customWidth="1"/>
    <col min="8" max="8" width="8.7109375" customWidth="1"/>
    <col min="9" max="9" width="10.5703125" customWidth="1"/>
    <col min="10" max="10" width="8.7109375" customWidth="1"/>
    <col min="11" max="11" width="10" customWidth="1"/>
    <col min="12" max="18" width="8.7109375" customWidth="1"/>
  </cols>
  <sheetData>
    <row r="1" spans="1:18">
      <c r="D1" s="498" t="s">
        <v>557</v>
      </c>
      <c r="E1" s="414"/>
      <c r="F1" s="414"/>
      <c r="G1" s="414"/>
      <c r="H1" s="414"/>
      <c r="I1" s="5"/>
    </row>
    <row r="2" spans="1:18">
      <c r="A2" s="44" t="s">
        <v>573</v>
      </c>
      <c r="B2" s="44">
        <v>63</v>
      </c>
      <c r="D2" s="118">
        <v>43177</v>
      </c>
      <c r="E2" s="46" t="s">
        <v>632</v>
      </c>
      <c r="F2" s="46">
        <v>9</v>
      </c>
      <c r="G2" s="46" t="s">
        <v>524</v>
      </c>
      <c r="H2" s="46">
        <v>2</v>
      </c>
    </row>
    <row r="3" spans="1:18">
      <c r="A3" s="40" t="s">
        <v>575</v>
      </c>
      <c r="B3" s="40">
        <v>139</v>
      </c>
      <c r="D3" s="115">
        <v>43183</v>
      </c>
      <c r="E3" s="116" t="s">
        <v>632</v>
      </c>
      <c r="F3" s="116">
        <v>1</v>
      </c>
      <c r="G3" s="116" t="s">
        <v>544</v>
      </c>
      <c r="H3" s="116">
        <v>16</v>
      </c>
      <c r="J3" t="s">
        <v>582</v>
      </c>
      <c r="K3" t="s">
        <v>84</v>
      </c>
      <c r="L3" s="169"/>
      <c r="M3" s="170"/>
      <c r="N3" s="171"/>
      <c r="O3" s="172"/>
      <c r="P3" s="172"/>
      <c r="Q3" s="172"/>
      <c r="R3" s="173"/>
    </row>
    <row r="4" spans="1:18">
      <c r="A4" s="44" t="s">
        <v>3</v>
      </c>
      <c r="B4" s="44">
        <v>5.25</v>
      </c>
      <c r="D4" s="110">
        <v>43195</v>
      </c>
      <c r="E4" s="72" t="s">
        <v>547</v>
      </c>
      <c r="F4" s="72">
        <v>11</v>
      </c>
      <c r="G4" s="72" t="s">
        <v>632</v>
      </c>
      <c r="H4" s="72">
        <v>7</v>
      </c>
      <c r="L4" s="169"/>
      <c r="M4" s="170"/>
      <c r="N4" s="171"/>
      <c r="O4" s="172"/>
      <c r="P4" s="172"/>
      <c r="Q4" s="172"/>
      <c r="R4" s="173"/>
    </row>
    <row r="5" spans="1:18">
      <c r="A5" s="40" t="s">
        <v>578</v>
      </c>
      <c r="B5" s="40">
        <v>11.58</v>
      </c>
      <c r="D5" s="115">
        <v>43197</v>
      </c>
      <c r="E5" s="116" t="s">
        <v>533</v>
      </c>
      <c r="F5" s="116">
        <v>18</v>
      </c>
      <c r="G5" s="116" t="s">
        <v>632</v>
      </c>
      <c r="H5" s="116">
        <v>4</v>
      </c>
      <c r="L5" s="169"/>
      <c r="M5" s="170"/>
      <c r="N5" s="171"/>
      <c r="O5" s="172"/>
      <c r="P5" s="172"/>
      <c r="Q5" s="172"/>
      <c r="R5" s="173"/>
    </row>
    <row r="6" spans="1:18">
      <c r="D6" s="118">
        <v>43199</v>
      </c>
      <c r="E6" s="46" t="s">
        <v>632</v>
      </c>
      <c r="F6" s="46">
        <v>16</v>
      </c>
      <c r="G6" s="46" t="s">
        <v>546</v>
      </c>
      <c r="H6" s="46">
        <v>6</v>
      </c>
      <c r="L6" s="169"/>
      <c r="M6" s="170"/>
      <c r="N6" s="171"/>
      <c r="O6" s="172"/>
      <c r="P6" s="172"/>
      <c r="Q6" s="172"/>
      <c r="R6" s="173"/>
    </row>
    <row r="7" spans="1:18">
      <c r="A7" s="176"/>
      <c r="D7" s="115">
        <v>43202</v>
      </c>
      <c r="E7" s="116" t="s">
        <v>632</v>
      </c>
      <c r="F7" s="116">
        <v>5</v>
      </c>
      <c r="G7" s="116" t="s">
        <v>683</v>
      </c>
      <c r="H7" s="116">
        <v>16</v>
      </c>
      <c r="L7" s="169"/>
      <c r="M7" s="170"/>
      <c r="N7" s="171"/>
      <c r="O7" s="172"/>
      <c r="P7" s="172"/>
      <c r="Q7" s="172"/>
      <c r="R7" s="173"/>
    </row>
    <row r="8" spans="1:18">
      <c r="A8" s="176"/>
      <c r="D8" s="110">
        <v>43205</v>
      </c>
      <c r="E8" s="72" t="s">
        <v>549</v>
      </c>
      <c r="F8" s="72">
        <v>7</v>
      </c>
      <c r="G8" s="72" t="s">
        <v>632</v>
      </c>
      <c r="H8" s="72">
        <v>3</v>
      </c>
      <c r="L8" s="169"/>
      <c r="M8" s="170"/>
      <c r="N8" s="171"/>
      <c r="O8" s="172"/>
      <c r="P8" s="172"/>
      <c r="Q8" s="172"/>
      <c r="R8" s="173"/>
    </row>
    <row r="9" spans="1:18">
      <c r="A9" s="176"/>
      <c r="D9" s="115">
        <v>43210</v>
      </c>
      <c r="E9" s="116" t="s">
        <v>528</v>
      </c>
      <c r="F9" s="116">
        <v>11</v>
      </c>
      <c r="G9" s="116" t="s">
        <v>632</v>
      </c>
      <c r="H9" s="116">
        <v>4</v>
      </c>
      <c r="L9" s="169"/>
      <c r="M9" s="170"/>
      <c r="N9" s="171"/>
      <c r="O9" s="172"/>
      <c r="P9" s="172"/>
      <c r="Q9" s="172"/>
      <c r="R9" s="173"/>
    </row>
    <row r="10" spans="1:18">
      <c r="A10" s="176"/>
      <c r="D10" s="110">
        <v>43211</v>
      </c>
      <c r="E10" s="72" t="s">
        <v>517</v>
      </c>
      <c r="F10" s="72">
        <v>13</v>
      </c>
      <c r="G10" s="72" t="s">
        <v>632</v>
      </c>
      <c r="H10" s="72">
        <v>6</v>
      </c>
      <c r="L10" s="169"/>
      <c r="M10" s="170"/>
      <c r="N10" s="171"/>
      <c r="O10" s="172"/>
      <c r="P10" s="172"/>
      <c r="Q10" s="172"/>
      <c r="R10" s="173"/>
    </row>
    <row r="11" spans="1:18">
      <c r="A11" s="176"/>
      <c r="D11" s="115">
        <v>43217</v>
      </c>
      <c r="E11" s="116" t="s">
        <v>632</v>
      </c>
      <c r="F11" s="116">
        <v>1</v>
      </c>
      <c r="G11" s="116" t="s">
        <v>502</v>
      </c>
      <c r="H11" s="116">
        <v>13</v>
      </c>
      <c r="L11" s="169"/>
      <c r="M11" s="170"/>
      <c r="N11" s="171"/>
      <c r="O11" s="172"/>
      <c r="P11" s="172"/>
      <c r="Q11" s="172"/>
      <c r="R11" s="173"/>
    </row>
    <row r="12" spans="1:18">
      <c r="A12" s="176"/>
      <c r="D12" s="110">
        <v>43219</v>
      </c>
      <c r="E12" s="72" t="s">
        <v>632</v>
      </c>
      <c r="F12" s="72">
        <v>3</v>
      </c>
      <c r="G12" s="72" t="s">
        <v>499</v>
      </c>
      <c r="H12" s="72">
        <v>8</v>
      </c>
      <c r="L12" s="169"/>
      <c r="M12" s="170"/>
      <c r="N12" s="171"/>
      <c r="O12" s="172"/>
      <c r="P12" s="172"/>
      <c r="Q12" s="172"/>
      <c r="R12" s="173"/>
    </row>
    <row r="13" spans="1:18">
      <c r="A13" s="176"/>
      <c r="D13" s="115">
        <v>43226</v>
      </c>
      <c r="E13" s="116" t="s">
        <v>632</v>
      </c>
      <c r="F13" s="116">
        <v>5</v>
      </c>
      <c r="G13" s="116" t="s">
        <v>528</v>
      </c>
      <c r="H13" s="116">
        <v>18</v>
      </c>
      <c r="I13" s="116" t="s">
        <v>620</v>
      </c>
      <c r="L13" s="169"/>
      <c r="M13" s="170"/>
      <c r="N13" s="171"/>
      <c r="O13" s="172"/>
      <c r="P13" s="172"/>
      <c r="Q13" s="172"/>
      <c r="R13" s="173"/>
    </row>
    <row r="14" spans="1:18">
      <c r="A14" s="176"/>
      <c r="L14" s="169"/>
      <c r="M14" s="170"/>
      <c r="N14" s="171"/>
      <c r="O14" s="172"/>
      <c r="P14" s="172"/>
      <c r="Q14" s="172"/>
      <c r="R14" s="173"/>
    </row>
    <row r="15" spans="1:18">
      <c r="A15" s="176"/>
      <c r="L15" s="513"/>
      <c r="M15" s="514"/>
      <c r="N15" s="456"/>
      <c r="O15" s="28"/>
      <c r="P15" s="28"/>
      <c r="Q15" s="28"/>
      <c r="R15" s="28"/>
    </row>
    <row r="16" spans="1:18">
      <c r="A16" s="176"/>
    </row>
    <row r="17" spans="1:1">
      <c r="A17" s="176"/>
    </row>
    <row r="18" spans="1:1">
      <c r="A18" s="176"/>
    </row>
    <row r="19" spans="1:1">
      <c r="A19" s="176"/>
    </row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D1:H1"/>
    <mergeCell ref="L15:N15"/>
  </mergeCells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1000"/>
  <sheetViews>
    <sheetView workbookViewId="0"/>
  </sheetViews>
  <sheetFormatPr defaultColWidth="14.42578125" defaultRowHeight="15" customHeight="1"/>
  <cols>
    <col min="1" max="1" width="14.5703125" customWidth="1"/>
    <col min="2" max="2" width="8.7109375" customWidth="1"/>
    <col min="3" max="3" width="3.85546875" customWidth="1"/>
    <col min="4" max="4" width="8.7109375" customWidth="1"/>
    <col min="5" max="5" width="11.7109375" customWidth="1"/>
    <col min="6" max="6" width="8.7109375" customWidth="1"/>
    <col min="7" max="7" width="20.7109375" customWidth="1"/>
    <col min="8" max="8" width="8.7109375" customWidth="1"/>
    <col min="9" max="9" width="10.85546875" customWidth="1"/>
    <col min="10" max="10" width="8.7109375" customWidth="1"/>
    <col min="11" max="11" width="12.5703125" customWidth="1"/>
    <col min="12" max="18" width="8.7109375" customWidth="1"/>
  </cols>
  <sheetData>
    <row r="1" spans="1:17">
      <c r="D1" s="498" t="s">
        <v>557</v>
      </c>
      <c r="E1" s="414"/>
      <c r="F1" s="414"/>
      <c r="G1" s="414"/>
      <c r="H1" s="414"/>
      <c r="I1" s="5"/>
    </row>
    <row r="2" spans="1:17">
      <c r="A2" s="44" t="s">
        <v>573</v>
      </c>
      <c r="B2" s="44">
        <v>54</v>
      </c>
      <c r="D2" s="110">
        <v>43171</v>
      </c>
      <c r="E2" s="72" t="s">
        <v>632</v>
      </c>
      <c r="F2" s="72">
        <v>2</v>
      </c>
      <c r="G2" s="72" t="s">
        <v>517</v>
      </c>
      <c r="H2" s="72">
        <v>15</v>
      </c>
      <c r="K2" s="169"/>
      <c r="L2" s="170"/>
      <c r="M2" s="171"/>
      <c r="N2" s="172"/>
      <c r="O2" s="172"/>
      <c r="P2" s="172"/>
      <c r="Q2" s="173"/>
    </row>
    <row r="3" spans="1:17">
      <c r="A3" s="40" t="s">
        <v>575</v>
      </c>
      <c r="B3" s="40">
        <v>175</v>
      </c>
      <c r="D3" s="115">
        <v>43176</v>
      </c>
      <c r="E3" s="116" t="s">
        <v>632</v>
      </c>
      <c r="F3" s="116">
        <v>3</v>
      </c>
      <c r="G3" s="116" t="s">
        <v>505</v>
      </c>
      <c r="H3" s="116">
        <v>15</v>
      </c>
      <c r="J3" t="s">
        <v>582</v>
      </c>
      <c r="K3" s="169" t="s">
        <v>500</v>
      </c>
      <c r="L3" s="170"/>
      <c r="M3" s="171"/>
      <c r="N3" s="172"/>
      <c r="O3" s="172"/>
      <c r="P3" s="172"/>
      <c r="Q3" s="173"/>
    </row>
    <row r="4" spans="1:17">
      <c r="A4" s="44" t="s">
        <v>3</v>
      </c>
      <c r="B4" s="44">
        <v>4.5</v>
      </c>
      <c r="D4" s="110">
        <v>43179</v>
      </c>
      <c r="E4" s="72" t="s">
        <v>499</v>
      </c>
      <c r="F4" s="72">
        <v>12</v>
      </c>
      <c r="G4" s="72" t="s">
        <v>632</v>
      </c>
      <c r="H4" s="72">
        <v>0</v>
      </c>
      <c r="K4" s="169"/>
      <c r="L4" s="170"/>
      <c r="M4" s="171"/>
      <c r="N4" s="172"/>
      <c r="O4" s="172"/>
      <c r="P4" s="172"/>
      <c r="Q4" s="173"/>
    </row>
    <row r="5" spans="1:17">
      <c r="A5" s="40" t="s">
        <v>578</v>
      </c>
      <c r="B5" s="40">
        <v>14.58</v>
      </c>
      <c r="D5" s="115">
        <v>43182</v>
      </c>
      <c r="E5" s="116" t="s">
        <v>632</v>
      </c>
      <c r="F5" s="116">
        <v>1</v>
      </c>
      <c r="G5" s="116" t="s">
        <v>510</v>
      </c>
      <c r="H5" s="116">
        <v>15</v>
      </c>
      <c r="K5" s="169"/>
      <c r="L5" s="170"/>
      <c r="M5" s="171"/>
      <c r="N5" s="172"/>
      <c r="O5" s="172"/>
      <c r="P5" s="172"/>
      <c r="Q5" s="173"/>
    </row>
    <row r="6" spans="1:17">
      <c r="D6" s="110">
        <v>43183</v>
      </c>
      <c r="E6" s="72" t="s">
        <v>522</v>
      </c>
      <c r="F6" s="72">
        <v>14</v>
      </c>
      <c r="G6" s="72" t="s">
        <v>632</v>
      </c>
      <c r="H6" s="72">
        <v>3</v>
      </c>
      <c r="K6" s="169"/>
      <c r="L6" s="170"/>
      <c r="M6" s="171"/>
      <c r="N6" s="172"/>
      <c r="O6" s="172"/>
      <c r="P6" s="172"/>
      <c r="Q6" s="173"/>
    </row>
    <row r="7" spans="1:17">
      <c r="D7" s="117">
        <v>43189</v>
      </c>
      <c r="E7" s="1" t="s">
        <v>546</v>
      </c>
      <c r="F7" s="1">
        <v>0</v>
      </c>
      <c r="G7" s="1" t="s">
        <v>632</v>
      </c>
      <c r="H7" s="1">
        <v>10</v>
      </c>
      <c r="K7" s="169"/>
      <c r="L7" s="170"/>
      <c r="M7" s="171"/>
      <c r="N7" s="172"/>
      <c r="O7" s="172"/>
      <c r="P7" s="172"/>
      <c r="Q7" s="173"/>
    </row>
    <row r="8" spans="1:17">
      <c r="D8" s="110">
        <v>43190</v>
      </c>
      <c r="E8" s="72" t="s">
        <v>632</v>
      </c>
      <c r="F8" s="72">
        <v>1</v>
      </c>
      <c r="G8" s="72" t="s">
        <v>507</v>
      </c>
      <c r="H8" s="72">
        <v>15</v>
      </c>
      <c r="K8" s="169"/>
      <c r="L8" s="170"/>
      <c r="M8" s="171"/>
      <c r="N8" s="172"/>
      <c r="O8" s="172"/>
      <c r="P8" s="172"/>
      <c r="Q8" s="173"/>
    </row>
    <row r="9" spans="1:17">
      <c r="D9" s="115">
        <v>43213</v>
      </c>
      <c r="E9" s="116" t="s">
        <v>632</v>
      </c>
      <c r="F9" s="116">
        <v>6</v>
      </c>
      <c r="G9" s="116" t="s">
        <v>528</v>
      </c>
      <c r="H9" s="116">
        <v>18</v>
      </c>
      <c r="K9" s="169"/>
      <c r="L9" s="170"/>
      <c r="M9" s="171"/>
      <c r="N9" s="172"/>
      <c r="O9" s="172"/>
      <c r="P9" s="172"/>
      <c r="Q9" s="173"/>
    </row>
    <row r="10" spans="1:17">
      <c r="A10" s="176"/>
      <c r="D10" s="110">
        <v>43215</v>
      </c>
      <c r="E10" s="72" t="s">
        <v>632</v>
      </c>
      <c r="F10" s="72">
        <v>6</v>
      </c>
      <c r="G10" s="72" t="s">
        <v>547</v>
      </c>
      <c r="H10" s="72">
        <v>18</v>
      </c>
      <c r="K10" s="169"/>
      <c r="L10" s="170"/>
      <c r="M10" s="171"/>
      <c r="N10" s="172"/>
      <c r="O10" s="172"/>
      <c r="P10" s="172"/>
      <c r="Q10" s="173"/>
    </row>
    <row r="11" spans="1:17">
      <c r="A11" s="176"/>
      <c r="D11" s="115">
        <v>43217</v>
      </c>
      <c r="E11" s="116" t="s">
        <v>549</v>
      </c>
      <c r="F11" s="116">
        <v>19</v>
      </c>
      <c r="G11" s="116" t="s">
        <v>632</v>
      </c>
      <c r="H11" s="116">
        <v>8</v>
      </c>
      <c r="K11" s="169"/>
      <c r="L11" s="170"/>
      <c r="M11" s="171"/>
      <c r="N11" s="172"/>
      <c r="O11" s="172"/>
      <c r="P11" s="172"/>
      <c r="Q11" s="173"/>
    </row>
    <row r="12" spans="1:17">
      <c r="A12" s="176"/>
      <c r="D12" s="110">
        <v>43219</v>
      </c>
      <c r="E12" s="72" t="s">
        <v>502</v>
      </c>
      <c r="F12" s="72">
        <v>15</v>
      </c>
      <c r="G12" s="72" t="s">
        <v>632</v>
      </c>
      <c r="H12" s="72">
        <v>5</v>
      </c>
      <c r="K12" s="169"/>
      <c r="L12" s="170"/>
      <c r="M12" s="171"/>
      <c r="N12" s="172"/>
      <c r="O12" s="172"/>
      <c r="P12" s="172"/>
      <c r="Q12" s="173"/>
    </row>
    <row r="13" spans="1:17">
      <c r="A13" s="176"/>
      <c r="D13" s="115">
        <v>43221</v>
      </c>
      <c r="E13" s="116" t="s">
        <v>632</v>
      </c>
      <c r="F13" s="116">
        <v>9</v>
      </c>
      <c r="G13" s="116" t="s">
        <v>507</v>
      </c>
      <c r="H13" s="116">
        <v>19</v>
      </c>
      <c r="I13" s="116" t="s">
        <v>620</v>
      </c>
      <c r="K13" s="169"/>
      <c r="L13" s="170"/>
      <c r="M13" s="171"/>
      <c r="N13" s="172"/>
      <c r="O13" s="172"/>
      <c r="P13" s="172"/>
      <c r="Q13" s="173"/>
    </row>
    <row r="14" spans="1:17">
      <c r="A14" s="176"/>
      <c r="K14" s="175"/>
      <c r="L14" s="175"/>
      <c r="M14" s="175"/>
    </row>
    <row r="15" spans="1:17">
      <c r="A15" s="176"/>
    </row>
    <row r="16" spans="1:17">
      <c r="A16" s="176"/>
    </row>
    <row r="17"/>
    <row r="18"/>
    <row r="19"/>
    <row r="20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D1:H1"/>
  </mergeCells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1000"/>
  <sheetViews>
    <sheetView workbookViewId="0"/>
  </sheetViews>
  <sheetFormatPr defaultColWidth="14.42578125" defaultRowHeight="15" customHeight="1"/>
  <cols>
    <col min="1" max="1" width="14.28515625" customWidth="1"/>
    <col min="2" max="2" width="8.7109375" customWidth="1"/>
    <col min="3" max="3" width="4.42578125" customWidth="1"/>
    <col min="4" max="4" width="8.7109375" customWidth="1"/>
    <col min="5" max="5" width="20" customWidth="1"/>
    <col min="6" max="6" width="8.7109375" customWidth="1"/>
    <col min="7" max="7" width="13.7109375" customWidth="1"/>
    <col min="8" max="10" width="8.7109375" customWidth="1"/>
    <col min="11" max="11" width="12" customWidth="1"/>
    <col min="12" max="19" width="8.7109375" customWidth="1"/>
  </cols>
  <sheetData>
    <row r="1" spans="1:17">
      <c r="D1" s="498" t="s">
        <v>557</v>
      </c>
      <c r="E1" s="414"/>
      <c r="F1" s="414"/>
      <c r="G1" s="414"/>
      <c r="H1" s="414"/>
      <c r="I1" s="5"/>
    </row>
    <row r="2" spans="1:17">
      <c r="A2" s="44" t="s">
        <v>573</v>
      </c>
      <c r="B2" s="44">
        <v>56</v>
      </c>
      <c r="D2" s="110">
        <v>43172</v>
      </c>
      <c r="E2" s="72" t="s">
        <v>517</v>
      </c>
      <c r="F2" s="72">
        <v>17</v>
      </c>
      <c r="G2" s="72" t="s">
        <v>632</v>
      </c>
      <c r="H2" s="72">
        <v>5</v>
      </c>
    </row>
    <row r="3" spans="1:17">
      <c r="A3" s="40" t="s">
        <v>575</v>
      </c>
      <c r="B3" s="40">
        <v>147</v>
      </c>
      <c r="D3" s="115">
        <v>43185</v>
      </c>
      <c r="E3" s="116" t="s">
        <v>505</v>
      </c>
      <c r="F3" s="116">
        <v>12</v>
      </c>
      <c r="G3" s="116" t="s">
        <v>632</v>
      </c>
      <c r="H3" s="116">
        <v>3</v>
      </c>
      <c r="L3" s="170"/>
      <c r="M3" s="171"/>
      <c r="N3" s="172"/>
      <c r="O3" s="172"/>
      <c r="P3" s="172"/>
      <c r="Q3" s="173"/>
    </row>
    <row r="4" spans="1:17">
      <c r="A4" s="44" t="s">
        <v>3</v>
      </c>
      <c r="B4" s="44">
        <v>4.67</v>
      </c>
      <c r="D4" s="110">
        <v>43187</v>
      </c>
      <c r="E4" s="72" t="s">
        <v>632</v>
      </c>
      <c r="F4" s="72">
        <v>1</v>
      </c>
      <c r="G4" s="72" t="s">
        <v>499</v>
      </c>
      <c r="H4" s="72">
        <v>13</v>
      </c>
      <c r="L4" s="170"/>
      <c r="M4" s="171"/>
      <c r="N4" s="172"/>
      <c r="O4" s="172"/>
      <c r="P4" s="172"/>
      <c r="Q4" s="173"/>
    </row>
    <row r="5" spans="1:17">
      <c r="A5" s="40" t="s">
        <v>578</v>
      </c>
      <c r="B5" s="40">
        <v>12.25</v>
      </c>
      <c r="D5" s="115">
        <v>43191</v>
      </c>
      <c r="E5" s="116" t="s">
        <v>632</v>
      </c>
      <c r="F5" s="116">
        <v>2</v>
      </c>
      <c r="G5" s="116" t="s">
        <v>522</v>
      </c>
      <c r="H5" s="116">
        <v>17</v>
      </c>
      <c r="K5" s="169"/>
      <c r="L5" s="170"/>
      <c r="M5" s="171"/>
      <c r="N5" s="172"/>
      <c r="O5" s="172"/>
      <c r="P5" s="172"/>
      <c r="Q5" s="173"/>
    </row>
    <row r="6" spans="1:17">
      <c r="D6" s="118">
        <v>43197</v>
      </c>
      <c r="E6" s="46" t="s">
        <v>632</v>
      </c>
      <c r="F6" s="46">
        <v>14</v>
      </c>
      <c r="G6" s="46" t="s">
        <v>546</v>
      </c>
      <c r="H6" s="46">
        <v>4</v>
      </c>
      <c r="K6" s="169"/>
      <c r="L6" s="170"/>
      <c r="M6" s="171"/>
      <c r="N6" s="172"/>
      <c r="O6" s="172"/>
      <c r="P6" s="172"/>
      <c r="Q6" s="173"/>
    </row>
    <row r="7" spans="1:17">
      <c r="D7" s="115">
        <v>43199</v>
      </c>
      <c r="E7" s="116" t="s">
        <v>507</v>
      </c>
      <c r="F7" s="116">
        <v>9</v>
      </c>
      <c r="G7" s="116" t="s">
        <v>632</v>
      </c>
      <c r="H7" s="116">
        <v>2</v>
      </c>
      <c r="K7" s="169"/>
      <c r="L7" s="170"/>
      <c r="M7" s="171"/>
      <c r="N7" s="172"/>
      <c r="O7" s="172"/>
      <c r="P7" s="172"/>
      <c r="Q7" s="173"/>
    </row>
    <row r="8" spans="1:17">
      <c r="D8" s="110">
        <v>43201</v>
      </c>
      <c r="E8" s="72" t="s">
        <v>547</v>
      </c>
      <c r="F8" s="72">
        <v>9</v>
      </c>
      <c r="G8" s="72" t="s">
        <v>632</v>
      </c>
      <c r="H8" s="72">
        <v>6</v>
      </c>
      <c r="K8" s="169"/>
      <c r="L8" s="170"/>
      <c r="M8" s="171"/>
      <c r="N8" s="172"/>
      <c r="O8" s="172"/>
      <c r="P8" s="172"/>
      <c r="Q8" s="173"/>
    </row>
    <row r="9" spans="1:17">
      <c r="D9" s="115">
        <v>43205</v>
      </c>
      <c r="E9" s="116" t="s">
        <v>632</v>
      </c>
      <c r="F9" s="116">
        <v>2</v>
      </c>
      <c r="G9" s="116" t="s">
        <v>549</v>
      </c>
      <c r="H9" s="116">
        <v>11</v>
      </c>
      <c r="K9" s="169"/>
      <c r="L9" s="170"/>
      <c r="M9" s="171"/>
      <c r="N9" s="172"/>
      <c r="O9" s="172"/>
      <c r="P9" s="172"/>
      <c r="Q9" s="173"/>
    </row>
    <row r="10" spans="1:17">
      <c r="A10" s="176"/>
      <c r="D10" s="110">
        <v>43207</v>
      </c>
      <c r="E10" s="72" t="s">
        <v>528</v>
      </c>
      <c r="F10" s="72">
        <v>11</v>
      </c>
      <c r="G10" s="72" t="s">
        <v>632</v>
      </c>
      <c r="H10" s="72">
        <v>4</v>
      </c>
      <c r="K10" s="169"/>
      <c r="L10" s="170"/>
      <c r="M10" s="171"/>
      <c r="N10" s="172"/>
      <c r="O10" s="172"/>
      <c r="P10" s="172"/>
      <c r="Q10" s="173"/>
    </row>
    <row r="11" spans="1:17">
      <c r="A11" s="176"/>
      <c r="D11" s="115">
        <v>43215</v>
      </c>
      <c r="E11" s="116" t="s">
        <v>632</v>
      </c>
      <c r="F11" s="116">
        <v>6</v>
      </c>
      <c r="G11" s="116" t="s">
        <v>502</v>
      </c>
      <c r="H11" s="116">
        <v>10</v>
      </c>
      <c r="K11" s="169"/>
      <c r="L11" s="170"/>
      <c r="M11" s="171"/>
      <c r="N11" s="172"/>
      <c r="O11" s="172"/>
      <c r="P11" s="172"/>
      <c r="Q11" s="173"/>
    </row>
    <row r="12" spans="1:17">
      <c r="A12" s="176"/>
      <c r="D12" s="110">
        <v>43222</v>
      </c>
      <c r="E12" s="72" t="s">
        <v>545</v>
      </c>
      <c r="F12" s="72">
        <v>19</v>
      </c>
      <c r="G12" s="72" t="s">
        <v>632</v>
      </c>
      <c r="H12" s="72">
        <v>8</v>
      </c>
      <c r="K12" s="169"/>
      <c r="L12" s="170"/>
      <c r="M12" s="171"/>
      <c r="N12" s="172"/>
      <c r="O12" s="172"/>
      <c r="P12" s="172"/>
      <c r="Q12" s="173"/>
    </row>
    <row r="13" spans="1:17">
      <c r="A13" s="176"/>
      <c r="D13" s="115">
        <v>43225</v>
      </c>
      <c r="E13" s="116" t="s">
        <v>632</v>
      </c>
      <c r="F13" s="116">
        <v>3</v>
      </c>
      <c r="G13" s="116" t="s">
        <v>528</v>
      </c>
      <c r="H13" s="116">
        <v>16</v>
      </c>
      <c r="I13" s="116" t="s">
        <v>620</v>
      </c>
      <c r="K13" s="169"/>
      <c r="L13" s="170"/>
      <c r="M13" s="171"/>
      <c r="N13" s="172"/>
      <c r="O13" s="172"/>
      <c r="P13" s="172"/>
      <c r="Q13" s="173"/>
    </row>
    <row r="14" spans="1:17">
      <c r="A14" s="176"/>
      <c r="K14" s="169"/>
      <c r="L14" s="170"/>
      <c r="M14" s="171"/>
      <c r="N14" s="172"/>
      <c r="O14" s="172"/>
      <c r="P14" s="172"/>
    </row>
    <row r="15" spans="1:17">
      <c r="A15" s="176"/>
    </row>
    <row r="16" spans="1:17">
      <c r="A16" t="s">
        <v>582</v>
      </c>
      <c r="B16" s="169" t="s">
        <v>500</v>
      </c>
    </row>
    <row r="17" spans="1:2">
      <c r="B17" s="169"/>
    </row>
    <row r="18" spans="1:2">
      <c r="A18" s="176"/>
    </row>
    <row r="21" spans="1:2" ht="15.75" customHeight="1"/>
    <row r="22" spans="1:2" ht="15.75" customHeight="1"/>
    <row r="23" spans="1:2" ht="15.75" customHeight="1"/>
    <row r="24" spans="1:2" ht="15.75" customHeight="1"/>
    <row r="25" spans="1:2" ht="15.75" customHeight="1"/>
    <row r="26" spans="1:2" ht="15.75" customHeight="1"/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D1:H1"/>
  </mergeCells>
  <pageMargins left="0.7" right="0.7" top="0.75" bottom="0.75" header="0" footer="0"/>
  <pageSetup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B1000"/>
  <sheetViews>
    <sheetView workbookViewId="0"/>
  </sheetViews>
  <sheetFormatPr defaultColWidth="14.42578125" defaultRowHeight="15" customHeight="1"/>
  <cols>
    <col min="1" max="1" width="17.42578125" customWidth="1"/>
    <col min="2" max="2" width="6.28515625" customWidth="1"/>
    <col min="3" max="7" width="8.7109375" customWidth="1"/>
    <col min="8" max="8" width="12.140625" customWidth="1"/>
    <col min="9" max="11" width="8.7109375" customWidth="1"/>
    <col min="12" max="12" width="13.7109375" customWidth="1"/>
    <col min="13" max="13" width="8.7109375" customWidth="1"/>
    <col min="14" max="14" width="5.7109375" customWidth="1"/>
    <col min="15" max="15" width="8.7109375" customWidth="1"/>
    <col min="16" max="16" width="20.7109375" customWidth="1"/>
    <col min="17" max="17" width="8.7109375" customWidth="1"/>
    <col min="18" max="18" width="15.5703125" customWidth="1"/>
    <col min="19" max="19" width="8.7109375" customWidth="1"/>
    <col min="20" max="20" width="11" customWidth="1"/>
    <col min="21" max="21" width="8.7109375" customWidth="1"/>
    <col min="22" max="22" width="12.140625" customWidth="1"/>
    <col min="23" max="30" width="8.7109375" customWidth="1"/>
  </cols>
  <sheetData>
    <row r="1" spans="1:28">
      <c r="A1" s="161" t="s">
        <v>134</v>
      </c>
      <c r="B1" s="161" t="s">
        <v>551</v>
      </c>
      <c r="C1" s="161" t="s">
        <v>684</v>
      </c>
      <c r="D1" s="161" t="s">
        <v>7</v>
      </c>
      <c r="E1" s="161" t="s">
        <v>2</v>
      </c>
      <c r="F1" s="161" t="s">
        <v>6</v>
      </c>
      <c r="G1" s="161" t="s">
        <v>280</v>
      </c>
      <c r="H1" s="161" t="s">
        <v>644</v>
      </c>
      <c r="I1" s="161" t="s">
        <v>554</v>
      </c>
      <c r="J1" s="177" t="s">
        <v>556</v>
      </c>
      <c r="O1" s="498" t="s">
        <v>557</v>
      </c>
      <c r="P1" s="414"/>
      <c r="Q1" s="414"/>
      <c r="R1" s="414"/>
      <c r="S1" s="414"/>
      <c r="T1" s="5"/>
    </row>
    <row r="2" spans="1:28">
      <c r="A2" s="178" t="s">
        <v>685</v>
      </c>
      <c r="B2" s="178" t="s">
        <v>558</v>
      </c>
      <c r="C2" s="178">
        <v>12</v>
      </c>
      <c r="D2" s="178">
        <v>2</v>
      </c>
      <c r="E2" s="178">
        <v>1</v>
      </c>
      <c r="F2" s="178">
        <v>3</v>
      </c>
      <c r="G2" s="178">
        <f t="shared" ref="G2:G22" si="0">E2+F2</f>
        <v>4</v>
      </c>
      <c r="H2" s="179">
        <f t="shared" ref="H2:H3" si="1">E2/D2</f>
        <v>0.5</v>
      </c>
      <c r="I2" s="178">
        <v>5</v>
      </c>
      <c r="J2" s="180">
        <v>0</v>
      </c>
      <c r="L2" s="44" t="s">
        <v>573</v>
      </c>
      <c r="M2" s="44">
        <v>97</v>
      </c>
      <c r="O2" s="110">
        <v>43172</v>
      </c>
      <c r="P2" s="72" t="s">
        <v>632</v>
      </c>
      <c r="Q2" s="72">
        <v>3</v>
      </c>
      <c r="R2" s="72" t="s">
        <v>538</v>
      </c>
      <c r="S2" s="72">
        <v>15</v>
      </c>
    </row>
    <row r="3" spans="1:28">
      <c r="A3" s="40" t="s">
        <v>211</v>
      </c>
      <c r="B3" s="40" t="s">
        <v>569</v>
      </c>
      <c r="C3" s="40">
        <v>13</v>
      </c>
      <c r="D3" s="40">
        <v>1</v>
      </c>
      <c r="E3" s="40">
        <v>0</v>
      </c>
      <c r="F3" s="40">
        <v>0</v>
      </c>
      <c r="G3" s="40">
        <f t="shared" si="0"/>
        <v>0</v>
      </c>
      <c r="H3" s="148">
        <f t="shared" si="1"/>
        <v>0</v>
      </c>
      <c r="I3" s="40">
        <v>17</v>
      </c>
      <c r="J3" s="40">
        <v>4</v>
      </c>
      <c r="L3" s="40" t="s">
        <v>575</v>
      </c>
      <c r="M3" s="40">
        <v>126</v>
      </c>
      <c r="O3" s="117">
        <v>43182</v>
      </c>
      <c r="P3" s="1" t="s">
        <v>632</v>
      </c>
      <c r="Q3" s="1">
        <v>15</v>
      </c>
      <c r="R3" s="1" t="s">
        <v>533</v>
      </c>
      <c r="S3" s="1">
        <v>9</v>
      </c>
      <c r="W3" s="170"/>
      <c r="X3" s="171"/>
      <c r="Y3" s="172"/>
      <c r="Z3" s="172"/>
      <c r="AA3" s="172"/>
      <c r="AB3" s="173"/>
    </row>
    <row r="4" spans="1:28">
      <c r="A4" s="44" t="s">
        <v>686</v>
      </c>
      <c r="B4" s="44" t="s">
        <v>569</v>
      </c>
      <c r="C4" s="44">
        <v>8</v>
      </c>
      <c r="D4" s="44">
        <v>0</v>
      </c>
      <c r="E4" s="44">
        <v>0</v>
      </c>
      <c r="F4" s="44">
        <v>0</v>
      </c>
      <c r="G4" s="44">
        <f t="shared" si="0"/>
        <v>0</v>
      </c>
      <c r="H4" s="149">
        <v>0</v>
      </c>
      <c r="I4" s="44">
        <v>7</v>
      </c>
      <c r="J4" s="44">
        <v>4</v>
      </c>
      <c r="L4" s="44" t="s">
        <v>3</v>
      </c>
      <c r="M4" s="44">
        <v>8.08</v>
      </c>
      <c r="O4" s="110">
        <v>43187</v>
      </c>
      <c r="P4" s="72" t="s">
        <v>545</v>
      </c>
      <c r="Q4" s="72">
        <v>9</v>
      </c>
      <c r="R4" s="72" t="s">
        <v>632</v>
      </c>
      <c r="S4" s="72">
        <v>4</v>
      </c>
      <c r="W4" s="170"/>
      <c r="X4" s="171"/>
      <c r="Y4" s="172"/>
      <c r="Z4" s="172"/>
      <c r="AA4" s="172"/>
      <c r="AB4" s="173"/>
    </row>
    <row r="5" spans="1:28">
      <c r="A5" s="40" t="s">
        <v>150</v>
      </c>
      <c r="B5" s="40" t="s">
        <v>558</v>
      </c>
      <c r="C5" s="40">
        <v>24</v>
      </c>
      <c r="D5" s="40">
        <v>12</v>
      </c>
      <c r="E5" s="40">
        <v>1</v>
      </c>
      <c r="F5" s="40">
        <v>0</v>
      </c>
      <c r="G5" s="40">
        <f t="shared" si="0"/>
        <v>1</v>
      </c>
      <c r="H5" s="148">
        <f t="shared" ref="H5:H7" si="2">E5/D5</f>
        <v>8.3333333333333329E-2</v>
      </c>
      <c r="I5" s="40">
        <v>17</v>
      </c>
      <c r="J5" s="40">
        <v>2</v>
      </c>
      <c r="L5" s="40" t="s">
        <v>578</v>
      </c>
      <c r="M5" s="40">
        <v>10.5</v>
      </c>
      <c r="O5" s="117">
        <v>43200</v>
      </c>
      <c r="P5" s="1" t="s">
        <v>546</v>
      </c>
      <c r="Q5" s="1">
        <v>4</v>
      </c>
      <c r="R5" s="1" t="s">
        <v>632</v>
      </c>
      <c r="S5" s="1">
        <v>17</v>
      </c>
      <c r="V5" s="169"/>
      <c r="W5" s="170"/>
      <c r="X5" s="171"/>
      <c r="Y5" s="172"/>
      <c r="Z5" s="172"/>
      <c r="AA5" s="172"/>
      <c r="AB5" s="173"/>
    </row>
    <row r="6" spans="1:28">
      <c r="A6" s="44" t="s">
        <v>687</v>
      </c>
      <c r="B6" s="44" t="s">
        <v>558</v>
      </c>
      <c r="C6" s="44">
        <v>10</v>
      </c>
      <c r="D6" s="44">
        <v>2</v>
      </c>
      <c r="E6" s="44">
        <v>1</v>
      </c>
      <c r="F6" s="44">
        <v>0</v>
      </c>
      <c r="G6" s="44">
        <f t="shared" si="0"/>
        <v>1</v>
      </c>
      <c r="H6" s="149">
        <f t="shared" si="2"/>
        <v>0.5</v>
      </c>
      <c r="I6" s="44">
        <v>10</v>
      </c>
      <c r="J6" s="44">
        <v>1</v>
      </c>
      <c r="O6" s="118">
        <v>43203</v>
      </c>
      <c r="P6" s="46" t="s">
        <v>632</v>
      </c>
      <c r="Q6" s="46">
        <v>15</v>
      </c>
      <c r="R6" s="46" t="s">
        <v>507</v>
      </c>
      <c r="S6" s="46">
        <v>8</v>
      </c>
      <c r="V6" s="169"/>
      <c r="W6" s="170"/>
      <c r="X6" s="171"/>
      <c r="Y6" s="172"/>
      <c r="Z6" s="172"/>
      <c r="AA6" s="172"/>
      <c r="AB6" s="173"/>
    </row>
    <row r="7" spans="1:28">
      <c r="A7" s="40" t="s">
        <v>215</v>
      </c>
      <c r="B7" s="40" t="s">
        <v>558</v>
      </c>
      <c r="C7" s="40">
        <v>21</v>
      </c>
      <c r="D7" s="40">
        <v>1</v>
      </c>
      <c r="E7" s="40">
        <v>0</v>
      </c>
      <c r="F7" s="40">
        <v>0</v>
      </c>
      <c r="G7" s="40">
        <f t="shared" si="0"/>
        <v>0</v>
      </c>
      <c r="H7" s="148">
        <f t="shared" si="2"/>
        <v>0</v>
      </c>
      <c r="I7" s="40">
        <v>6</v>
      </c>
      <c r="J7" s="40">
        <v>0</v>
      </c>
      <c r="O7" s="115">
        <v>43209</v>
      </c>
      <c r="P7" s="116" t="s">
        <v>549</v>
      </c>
      <c r="Q7" s="116">
        <v>13</v>
      </c>
      <c r="R7" s="116" t="s">
        <v>632</v>
      </c>
      <c r="S7" s="116">
        <v>6</v>
      </c>
      <c r="V7" s="169"/>
      <c r="W7" s="170"/>
      <c r="X7" s="171"/>
      <c r="Y7" s="172"/>
      <c r="Z7" s="172"/>
      <c r="AA7" s="172"/>
      <c r="AB7" s="173"/>
    </row>
    <row r="8" spans="1:28">
      <c r="A8" s="44" t="s">
        <v>688</v>
      </c>
      <c r="B8" s="44" t="s">
        <v>558</v>
      </c>
      <c r="C8" s="44">
        <v>15</v>
      </c>
      <c r="D8" s="44">
        <v>0</v>
      </c>
      <c r="E8" s="44">
        <v>0</v>
      </c>
      <c r="F8" s="44">
        <v>0</v>
      </c>
      <c r="G8" s="44">
        <f t="shared" si="0"/>
        <v>0</v>
      </c>
      <c r="H8" s="149">
        <v>0</v>
      </c>
      <c r="I8" s="44">
        <v>0</v>
      </c>
      <c r="J8" s="44">
        <v>0</v>
      </c>
      <c r="O8" s="110">
        <v>43213</v>
      </c>
      <c r="P8" s="72" t="s">
        <v>502</v>
      </c>
      <c r="Q8" s="72">
        <v>8</v>
      </c>
      <c r="R8" s="72" t="s">
        <v>632</v>
      </c>
      <c r="S8" s="72">
        <v>4</v>
      </c>
      <c r="V8" s="169"/>
      <c r="W8" s="170"/>
      <c r="X8" s="171"/>
      <c r="Y8" s="172"/>
      <c r="Z8" s="172"/>
      <c r="AA8" s="172"/>
      <c r="AB8" s="173"/>
    </row>
    <row r="9" spans="1:28">
      <c r="A9" s="40" t="s">
        <v>42</v>
      </c>
      <c r="B9" s="40" t="s">
        <v>569</v>
      </c>
      <c r="C9" s="40">
        <v>23</v>
      </c>
      <c r="D9" s="40">
        <v>5</v>
      </c>
      <c r="E9" s="40">
        <v>0</v>
      </c>
      <c r="F9" s="40">
        <v>0</v>
      </c>
      <c r="G9" s="40">
        <f t="shared" si="0"/>
        <v>0</v>
      </c>
      <c r="H9" s="148">
        <f>E9/D9</f>
        <v>0</v>
      </c>
      <c r="I9" s="40">
        <v>39</v>
      </c>
      <c r="J9" s="40">
        <v>4</v>
      </c>
      <c r="L9" s="176"/>
      <c r="O9" s="115">
        <v>43215</v>
      </c>
      <c r="P9" s="116" t="s">
        <v>499</v>
      </c>
      <c r="Q9" s="116">
        <v>13</v>
      </c>
      <c r="R9" s="116" t="s">
        <v>632</v>
      </c>
      <c r="S9" s="116">
        <v>7</v>
      </c>
      <c r="V9" s="169"/>
      <c r="W9" s="170"/>
      <c r="X9" s="171"/>
      <c r="Y9" s="172"/>
      <c r="Z9" s="172"/>
      <c r="AA9" s="172"/>
      <c r="AB9" s="173"/>
    </row>
    <row r="10" spans="1:28">
      <c r="A10" s="44" t="s">
        <v>252</v>
      </c>
      <c r="B10" s="44" t="s">
        <v>569</v>
      </c>
      <c r="C10" s="44">
        <v>9</v>
      </c>
      <c r="D10" s="44">
        <v>0</v>
      </c>
      <c r="E10" s="44">
        <v>0</v>
      </c>
      <c r="F10" s="44">
        <v>0</v>
      </c>
      <c r="G10" s="44">
        <f t="shared" si="0"/>
        <v>0</v>
      </c>
      <c r="H10" s="149">
        <v>0</v>
      </c>
      <c r="I10" s="44">
        <v>22</v>
      </c>
      <c r="J10" s="44">
        <v>0</v>
      </c>
      <c r="L10" s="176"/>
      <c r="O10" s="110">
        <v>43217</v>
      </c>
      <c r="P10" s="72" t="s">
        <v>632</v>
      </c>
      <c r="Q10" s="72">
        <v>5</v>
      </c>
      <c r="R10" s="72" t="s">
        <v>547</v>
      </c>
      <c r="S10" s="72">
        <v>6</v>
      </c>
      <c r="V10" s="169"/>
      <c r="W10" s="170"/>
      <c r="X10" s="171"/>
      <c r="Y10" s="172"/>
      <c r="Z10" s="172"/>
      <c r="AA10" s="172"/>
      <c r="AB10" s="173"/>
    </row>
    <row r="11" spans="1:28">
      <c r="A11" s="40" t="s">
        <v>78</v>
      </c>
      <c r="B11" s="40" t="s">
        <v>563</v>
      </c>
      <c r="C11" s="40">
        <v>5</v>
      </c>
      <c r="D11" s="40">
        <v>31</v>
      </c>
      <c r="E11" s="40">
        <v>4</v>
      </c>
      <c r="F11" s="40">
        <v>16</v>
      </c>
      <c r="G11" s="40">
        <f t="shared" si="0"/>
        <v>20</v>
      </c>
      <c r="H11" s="148">
        <f>E11/D11</f>
        <v>0.12903225806451613</v>
      </c>
      <c r="I11" s="40">
        <v>45</v>
      </c>
      <c r="J11" s="40">
        <v>6</v>
      </c>
      <c r="L11" s="176"/>
      <c r="O11" s="115">
        <v>43220</v>
      </c>
      <c r="P11" s="116" t="s">
        <v>520</v>
      </c>
      <c r="Q11" s="116">
        <v>17</v>
      </c>
      <c r="R11" s="116" t="s">
        <v>632</v>
      </c>
      <c r="S11" s="116">
        <v>6</v>
      </c>
      <c r="V11" s="169"/>
      <c r="W11" s="170"/>
      <c r="X11" s="171"/>
      <c r="Y11" s="172"/>
      <c r="Z11" s="172"/>
      <c r="AA11" s="172"/>
      <c r="AB11" s="173"/>
    </row>
    <row r="12" spans="1:28">
      <c r="A12" s="44" t="s">
        <v>689</v>
      </c>
      <c r="B12" s="44" t="s">
        <v>558</v>
      </c>
      <c r="C12" s="44">
        <v>21</v>
      </c>
      <c r="D12" s="44">
        <v>0</v>
      </c>
      <c r="E12" s="44">
        <v>0</v>
      </c>
      <c r="F12" s="44">
        <v>0</v>
      </c>
      <c r="G12" s="44">
        <f t="shared" si="0"/>
        <v>0</v>
      </c>
      <c r="H12" s="149">
        <v>0</v>
      </c>
      <c r="I12" s="44">
        <v>1</v>
      </c>
      <c r="J12" s="44">
        <v>0</v>
      </c>
      <c r="L12" s="176"/>
      <c r="O12" s="118">
        <v>43221</v>
      </c>
      <c r="P12" s="46" t="s">
        <v>632</v>
      </c>
      <c r="Q12" s="46">
        <v>11</v>
      </c>
      <c r="R12" s="46" t="s">
        <v>528</v>
      </c>
      <c r="S12" s="46">
        <v>10</v>
      </c>
      <c r="V12" s="169"/>
      <c r="W12" s="170"/>
      <c r="X12" s="171"/>
      <c r="Y12" s="172"/>
      <c r="Z12" s="172"/>
      <c r="AA12" s="172"/>
      <c r="AB12" s="173"/>
    </row>
    <row r="13" spans="1:28">
      <c r="A13" s="40" t="s">
        <v>92</v>
      </c>
      <c r="B13" s="40" t="s">
        <v>558</v>
      </c>
      <c r="C13" s="40">
        <v>22</v>
      </c>
      <c r="D13" s="40">
        <v>9</v>
      </c>
      <c r="E13" s="40">
        <v>2</v>
      </c>
      <c r="F13" s="40">
        <v>4</v>
      </c>
      <c r="G13" s="40">
        <f t="shared" si="0"/>
        <v>6</v>
      </c>
      <c r="H13" s="148">
        <f t="shared" ref="H13:H14" si="3">E13/D13</f>
        <v>0.22222222222222221</v>
      </c>
      <c r="I13" s="40">
        <v>26</v>
      </c>
      <c r="J13" s="40">
        <v>0</v>
      </c>
      <c r="L13" s="176"/>
      <c r="O13" s="115">
        <v>43227</v>
      </c>
      <c r="P13" s="116" t="s">
        <v>632</v>
      </c>
      <c r="Q13" s="116">
        <v>4</v>
      </c>
      <c r="R13" s="116" t="s">
        <v>502</v>
      </c>
      <c r="S13" s="116">
        <v>14</v>
      </c>
      <c r="T13" s="116" t="s">
        <v>620</v>
      </c>
      <c r="V13" s="169"/>
      <c r="W13" s="170"/>
      <c r="X13" s="171"/>
      <c r="Y13" s="172"/>
      <c r="Z13" s="172"/>
      <c r="AA13" s="172"/>
      <c r="AB13" s="173"/>
    </row>
    <row r="14" spans="1:28">
      <c r="A14" s="44" t="s">
        <v>690</v>
      </c>
      <c r="B14" s="44" t="s">
        <v>558</v>
      </c>
      <c r="C14" s="44">
        <v>19</v>
      </c>
      <c r="D14" s="44">
        <v>2</v>
      </c>
      <c r="E14" s="44">
        <v>0</v>
      </c>
      <c r="F14" s="44">
        <v>0</v>
      </c>
      <c r="G14" s="44">
        <f t="shared" si="0"/>
        <v>0</v>
      </c>
      <c r="H14" s="149">
        <f t="shared" si="3"/>
        <v>0</v>
      </c>
      <c r="I14" s="44">
        <v>3</v>
      </c>
      <c r="J14" s="44">
        <v>0</v>
      </c>
      <c r="L14" t="s">
        <v>582</v>
      </c>
      <c r="M14" s="169" t="s">
        <v>500</v>
      </c>
      <c r="V14" s="169"/>
      <c r="W14" s="170"/>
      <c r="X14" s="171"/>
      <c r="Y14" s="172"/>
      <c r="Z14" s="172"/>
      <c r="AA14" s="172"/>
    </row>
    <row r="15" spans="1:28">
      <c r="A15" s="40" t="s">
        <v>197</v>
      </c>
      <c r="B15" s="40" t="s">
        <v>558</v>
      </c>
      <c r="C15" s="40">
        <v>17</v>
      </c>
      <c r="D15" s="40">
        <v>0</v>
      </c>
      <c r="E15" s="40">
        <v>0</v>
      </c>
      <c r="F15" s="40">
        <v>0</v>
      </c>
      <c r="G15" s="40">
        <f t="shared" si="0"/>
        <v>0</v>
      </c>
      <c r="H15" s="148">
        <v>0</v>
      </c>
      <c r="I15" s="40">
        <v>0</v>
      </c>
      <c r="J15" s="40">
        <v>0</v>
      </c>
      <c r="M15" s="169"/>
      <c r="O15" s="519" t="s">
        <v>592</v>
      </c>
      <c r="P15" s="520"/>
      <c r="Q15" s="134" t="s">
        <v>593</v>
      </c>
      <c r="R15" s="181" t="s">
        <v>594</v>
      </c>
      <c r="S15" s="181" t="s">
        <v>591</v>
      </c>
    </row>
    <row r="16" spans="1:28">
      <c r="A16" s="44" t="s">
        <v>169</v>
      </c>
      <c r="B16" s="44" t="s">
        <v>558</v>
      </c>
      <c r="C16" s="44">
        <v>29</v>
      </c>
      <c r="D16" s="44">
        <v>3</v>
      </c>
      <c r="E16" s="44">
        <v>1</v>
      </c>
      <c r="F16" s="44">
        <v>0</v>
      </c>
      <c r="G16" s="44">
        <f t="shared" si="0"/>
        <v>1</v>
      </c>
      <c r="H16" s="149">
        <f t="shared" ref="H16:H17" si="4">E16/D16</f>
        <v>0.33333333333333331</v>
      </c>
      <c r="I16" s="44">
        <v>8</v>
      </c>
      <c r="J16" s="44">
        <v>0</v>
      </c>
      <c r="L16" s="176"/>
      <c r="O16" s="521" t="s">
        <v>93</v>
      </c>
      <c r="P16" s="500"/>
      <c r="Q16" s="143">
        <v>291</v>
      </c>
      <c r="R16" s="182">
        <v>152</v>
      </c>
      <c r="S16" s="183">
        <f t="shared" ref="S16:S17" si="5">R16/Q16</f>
        <v>0.5223367697594502</v>
      </c>
    </row>
    <row r="17" spans="1:19">
      <c r="A17" s="40" t="s">
        <v>77</v>
      </c>
      <c r="B17" s="40" t="s">
        <v>563</v>
      </c>
      <c r="C17" s="40">
        <v>7</v>
      </c>
      <c r="D17" s="40">
        <v>81</v>
      </c>
      <c r="E17" s="40">
        <v>18</v>
      </c>
      <c r="F17" s="40">
        <v>5</v>
      </c>
      <c r="G17" s="40">
        <f t="shared" si="0"/>
        <v>23</v>
      </c>
      <c r="H17" s="148">
        <f t="shared" si="4"/>
        <v>0.22222222222222221</v>
      </c>
      <c r="I17" s="40">
        <v>15</v>
      </c>
      <c r="J17" s="40">
        <v>0</v>
      </c>
      <c r="L17" s="176"/>
      <c r="O17" s="501" t="s">
        <v>92</v>
      </c>
      <c r="P17" s="497"/>
      <c r="Q17" s="112">
        <v>9</v>
      </c>
      <c r="R17" s="124">
        <v>3</v>
      </c>
      <c r="S17" s="125">
        <f t="shared" si="5"/>
        <v>0.33333333333333331</v>
      </c>
    </row>
    <row r="18" spans="1:19">
      <c r="A18" s="44" t="s">
        <v>93</v>
      </c>
      <c r="B18" s="44" t="s">
        <v>579</v>
      </c>
      <c r="C18" s="44">
        <v>20</v>
      </c>
      <c r="D18" s="44">
        <v>0</v>
      </c>
      <c r="E18" s="44">
        <v>0</v>
      </c>
      <c r="F18" s="44">
        <v>0</v>
      </c>
      <c r="G18" s="44">
        <f t="shared" si="0"/>
        <v>0</v>
      </c>
      <c r="H18" s="149">
        <v>0</v>
      </c>
      <c r="I18" s="44">
        <v>7</v>
      </c>
      <c r="J18" s="44">
        <v>0</v>
      </c>
      <c r="L18" s="176"/>
    </row>
    <row r="19" spans="1:19">
      <c r="A19" s="40" t="s">
        <v>83</v>
      </c>
      <c r="B19" s="40" t="s">
        <v>691</v>
      </c>
      <c r="C19" s="40">
        <v>2</v>
      </c>
      <c r="D19" s="40">
        <v>22</v>
      </c>
      <c r="E19" s="40">
        <v>12</v>
      </c>
      <c r="F19" s="40">
        <v>2</v>
      </c>
      <c r="G19" s="40">
        <f t="shared" si="0"/>
        <v>14</v>
      </c>
      <c r="H19" s="148">
        <f t="shared" ref="H19:H20" si="6">E19/D19</f>
        <v>0.54545454545454541</v>
      </c>
      <c r="I19" s="40">
        <v>36</v>
      </c>
      <c r="J19" s="40">
        <v>0</v>
      </c>
      <c r="L19" s="176"/>
      <c r="O19" s="519" t="s">
        <v>134</v>
      </c>
      <c r="P19" s="520"/>
      <c r="Q19" s="134" t="s">
        <v>589</v>
      </c>
      <c r="R19" s="181" t="s">
        <v>590</v>
      </c>
      <c r="S19" s="181" t="s">
        <v>591</v>
      </c>
    </row>
    <row r="20" spans="1:19">
      <c r="A20" s="44" t="s">
        <v>87</v>
      </c>
      <c r="B20" s="44" t="s">
        <v>558</v>
      </c>
      <c r="C20" s="44">
        <v>4</v>
      </c>
      <c r="D20" s="44">
        <v>15</v>
      </c>
      <c r="E20" s="44">
        <v>7</v>
      </c>
      <c r="F20" s="44">
        <v>0</v>
      </c>
      <c r="G20" s="44">
        <f t="shared" si="0"/>
        <v>7</v>
      </c>
      <c r="H20" s="149">
        <f t="shared" si="6"/>
        <v>0.46666666666666667</v>
      </c>
      <c r="I20" s="44">
        <v>21</v>
      </c>
      <c r="J20" s="44">
        <v>0</v>
      </c>
      <c r="L20" s="176"/>
      <c r="O20" s="518" t="s">
        <v>150</v>
      </c>
      <c r="P20" s="500"/>
      <c r="Q20" s="143">
        <v>43</v>
      </c>
      <c r="R20" s="143">
        <v>12</v>
      </c>
      <c r="S20" s="184">
        <f t="shared" ref="S20:S25" si="7">R20/Q20</f>
        <v>0.27906976744186046</v>
      </c>
    </row>
    <row r="21" spans="1:19" ht="15.75" customHeight="1">
      <c r="A21" s="40" t="s">
        <v>206</v>
      </c>
      <c r="B21" s="40" t="s">
        <v>692</v>
      </c>
      <c r="C21" s="40">
        <v>3</v>
      </c>
      <c r="D21" s="40">
        <v>0</v>
      </c>
      <c r="E21" s="40">
        <v>0</v>
      </c>
      <c r="F21" s="40">
        <v>0</v>
      </c>
      <c r="G21" s="40">
        <f t="shared" si="0"/>
        <v>0</v>
      </c>
      <c r="H21" s="148">
        <v>0</v>
      </c>
      <c r="I21" s="40">
        <v>4</v>
      </c>
      <c r="J21" s="40">
        <v>0</v>
      </c>
      <c r="L21" s="176"/>
      <c r="O21" s="502" t="s">
        <v>92</v>
      </c>
      <c r="P21" s="497"/>
      <c r="Q21" s="112">
        <v>15</v>
      </c>
      <c r="R21" s="112">
        <v>1</v>
      </c>
      <c r="S21" s="113">
        <f t="shared" si="7"/>
        <v>6.6666666666666666E-2</v>
      </c>
    </row>
    <row r="22" spans="1:19" ht="15.75" customHeight="1">
      <c r="A22" s="185" t="s">
        <v>103</v>
      </c>
      <c r="B22" s="185" t="s">
        <v>558</v>
      </c>
      <c r="C22" s="185">
        <v>6</v>
      </c>
      <c r="D22" s="185">
        <v>38</v>
      </c>
      <c r="E22" s="185">
        <v>7</v>
      </c>
      <c r="F22" s="185">
        <v>3</v>
      </c>
      <c r="G22" s="185">
        <f t="shared" si="0"/>
        <v>10</v>
      </c>
      <c r="H22" s="186">
        <f t="shared" ref="H22:H23" si="8">E22/D22</f>
        <v>0.18421052631578946</v>
      </c>
      <c r="I22" s="185">
        <v>36</v>
      </c>
      <c r="J22" s="185">
        <v>0</v>
      </c>
      <c r="L22" s="176"/>
      <c r="O22" s="515" t="s">
        <v>169</v>
      </c>
      <c r="P22" s="497"/>
      <c r="Q22" s="187">
        <v>1</v>
      </c>
      <c r="R22" s="107">
        <v>0</v>
      </c>
      <c r="S22" s="108">
        <f t="shared" si="7"/>
        <v>0</v>
      </c>
    </row>
    <row r="23" spans="1:19" ht="15.75" customHeight="1">
      <c r="A23" s="116" t="s">
        <v>588</v>
      </c>
      <c r="B23" s="116"/>
      <c r="C23" s="116"/>
      <c r="D23" s="1">
        <f t="shared" ref="D23:G23" si="9">SUM(D2:D22)</f>
        <v>224</v>
      </c>
      <c r="E23" s="1">
        <f t="shared" si="9"/>
        <v>54</v>
      </c>
      <c r="F23" s="1">
        <f t="shared" si="9"/>
        <v>33</v>
      </c>
      <c r="G23" s="1">
        <f t="shared" si="9"/>
        <v>87</v>
      </c>
      <c r="H23" s="188">
        <f t="shared" si="8"/>
        <v>0.24107142857142858</v>
      </c>
      <c r="I23" s="1">
        <f t="shared" ref="I23:J23" si="10">SUM(I2:I22)</f>
        <v>325</v>
      </c>
      <c r="J23" s="1">
        <f t="shared" si="10"/>
        <v>21</v>
      </c>
      <c r="L23" s="176"/>
      <c r="O23" s="502" t="s">
        <v>77</v>
      </c>
      <c r="P23" s="497"/>
      <c r="Q23" s="189">
        <v>4</v>
      </c>
      <c r="R23" s="112">
        <v>2</v>
      </c>
      <c r="S23" s="190">
        <f t="shared" si="7"/>
        <v>0.5</v>
      </c>
    </row>
    <row r="24" spans="1:19" ht="15.75" customHeight="1">
      <c r="O24" s="516" t="s">
        <v>87</v>
      </c>
      <c r="P24" s="413"/>
      <c r="Q24" s="191">
        <v>4</v>
      </c>
      <c r="R24" s="192">
        <v>2</v>
      </c>
      <c r="S24" s="193">
        <f t="shared" si="7"/>
        <v>0.5</v>
      </c>
    </row>
    <row r="25" spans="1:19" ht="15.75" customHeight="1">
      <c r="O25" s="517" t="s">
        <v>103</v>
      </c>
      <c r="P25" s="497"/>
      <c r="Q25" s="194">
        <v>58</v>
      </c>
      <c r="R25" s="194">
        <v>25</v>
      </c>
      <c r="S25" s="195">
        <f t="shared" si="7"/>
        <v>0.43103448275862066</v>
      </c>
    </row>
    <row r="26" spans="1:19" ht="15.75" customHeight="1">
      <c r="O26" s="437"/>
      <c r="P26" s="438"/>
      <c r="Q26" s="3"/>
      <c r="R26" s="3"/>
      <c r="S26" s="196"/>
    </row>
    <row r="27" spans="1:19" ht="15.75" customHeight="1">
      <c r="O27" s="437"/>
      <c r="P27" s="438"/>
      <c r="Q27" s="3"/>
      <c r="R27" s="3"/>
      <c r="S27" s="196"/>
    </row>
    <row r="28" spans="1:19" ht="15.75" customHeight="1">
      <c r="O28" s="437"/>
      <c r="P28" s="438"/>
      <c r="Q28" s="3"/>
      <c r="R28" s="3"/>
      <c r="S28" s="196"/>
    </row>
    <row r="29" spans="1:19" ht="15.75" customHeight="1">
      <c r="O29" s="437"/>
      <c r="P29" s="438"/>
      <c r="Q29" s="3"/>
      <c r="R29" s="3"/>
      <c r="S29" s="196"/>
    </row>
    <row r="30" spans="1:19" ht="15.75" customHeight="1">
      <c r="O30" s="437"/>
      <c r="P30" s="438"/>
      <c r="Q30" s="3"/>
      <c r="R30" s="3"/>
      <c r="S30" s="196"/>
    </row>
    <row r="31" spans="1:19" ht="15.75" customHeight="1">
      <c r="O31" s="437"/>
      <c r="P31" s="438"/>
      <c r="Q31" s="3"/>
      <c r="R31" s="3"/>
      <c r="S31" s="196"/>
    </row>
    <row r="32" spans="1:19" ht="15.75" customHeight="1">
      <c r="O32" s="437"/>
      <c r="P32" s="438"/>
      <c r="Q32" s="3"/>
      <c r="R32" s="3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O1:S1"/>
    <mergeCell ref="O15:P15"/>
    <mergeCell ref="O16:P16"/>
    <mergeCell ref="O17:P17"/>
    <mergeCell ref="O19:P19"/>
    <mergeCell ref="O20:P20"/>
    <mergeCell ref="O21:P21"/>
    <mergeCell ref="O29:P29"/>
    <mergeCell ref="O30:P30"/>
    <mergeCell ref="O31:P31"/>
    <mergeCell ref="O32:P32"/>
    <mergeCell ref="O22:P22"/>
    <mergeCell ref="O23:P23"/>
    <mergeCell ref="O24:P24"/>
    <mergeCell ref="O25:P25"/>
    <mergeCell ref="O26:P26"/>
    <mergeCell ref="O27:P27"/>
    <mergeCell ref="O28:P28"/>
  </mergeCells>
  <pageMargins left="0.7" right="0.7" top="0.75" bottom="0.75" header="0" footer="0"/>
  <pageSetup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C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22.28515625" customWidth="1"/>
    <col min="2" max="2" width="5.5703125" customWidth="1"/>
    <col min="3" max="7" width="8.7109375" customWidth="1"/>
    <col min="8" max="8" width="11.140625" customWidth="1"/>
    <col min="9" max="12" width="8.7109375" customWidth="1"/>
    <col min="13" max="13" width="14.7109375" customWidth="1"/>
    <col min="14" max="14" width="8.7109375" customWidth="1"/>
    <col min="15" max="15" width="4" customWidth="1"/>
    <col min="16" max="16" width="8.7109375" customWidth="1"/>
    <col min="17" max="17" width="20.7109375" customWidth="1"/>
    <col min="18" max="18" width="8.7109375" customWidth="1"/>
    <col min="19" max="19" width="10.7109375" customWidth="1"/>
    <col min="20" max="20" width="8.7109375" customWidth="1"/>
    <col min="21" max="21" width="15.140625" customWidth="1"/>
    <col min="22" max="22" width="8.7109375" customWidth="1"/>
    <col min="23" max="23" width="12.42578125" customWidth="1"/>
    <col min="24" max="29" width="8.7109375" customWidth="1"/>
  </cols>
  <sheetData>
    <row r="1" spans="1:29">
      <c r="A1" s="161" t="s">
        <v>134</v>
      </c>
      <c r="B1" s="161" t="s">
        <v>551</v>
      </c>
      <c r="C1" s="161" t="s">
        <v>684</v>
      </c>
      <c r="D1" s="161" t="s">
        <v>7</v>
      </c>
      <c r="E1" s="161" t="s">
        <v>2</v>
      </c>
      <c r="F1" s="161" t="s">
        <v>6</v>
      </c>
      <c r="G1" s="161" t="s">
        <v>280</v>
      </c>
      <c r="H1" s="161" t="s">
        <v>644</v>
      </c>
      <c r="I1" s="161" t="s">
        <v>554</v>
      </c>
      <c r="J1" s="177" t="s">
        <v>556</v>
      </c>
      <c r="P1" s="498" t="s">
        <v>557</v>
      </c>
      <c r="Q1" s="414"/>
      <c r="R1" s="414"/>
      <c r="S1" s="414"/>
      <c r="T1" s="414"/>
      <c r="U1" s="5"/>
    </row>
    <row r="2" spans="1:29">
      <c r="A2" s="180" t="s">
        <v>37</v>
      </c>
      <c r="B2" s="178" t="s">
        <v>563</v>
      </c>
      <c r="C2" s="178"/>
      <c r="D2" s="178"/>
      <c r="E2" s="178">
        <v>32</v>
      </c>
      <c r="F2" s="178">
        <v>15</v>
      </c>
      <c r="G2" s="178">
        <f t="shared" ref="G2:G13" si="0">E2+F2</f>
        <v>47</v>
      </c>
      <c r="H2" s="178"/>
      <c r="I2" s="178">
        <v>72</v>
      </c>
      <c r="J2" s="178">
        <v>20</v>
      </c>
      <c r="M2" s="44" t="s">
        <v>573</v>
      </c>
      <c r="N2" s="44">
        <v>117</v>
      </c>
      <c r="P2" s="110">
        <v>43173</v>
      </c>
      <c r="Q2" s="72" t="s">
        <v>538</v>
      </c>
      <c r="R2" s="72">
        <v>9</v>
      </c>
      <c r="S2" s="72" t="s">
        <v>632</v>
      </c>
      <c r="T2" s="72">
        <v>8</v>
      </c>
      <c r="W2" s="169"/>
      <c r="X2" s="170"/>
      <c r="Y2" s="171"/>
      <c r="Z2" s="172"/>
      <c r="AA2" s="172"/>
      <c r="AB2" s="172"/>
      <c r="AC2" s="173"/>
    </row>
    <row r="3" spans="1:29">
      <c r="A3" s="40" t="s">
        <v>70</v>
      </c>
      <c r="B3" s="40" t="s">
        <v>558</v>
      </c>
      <c r="C3" s="40"/>
      <c r="D3" s="40"/>
      <c r="E3" s="40">
        <v>24</v>
      </c>
      <c r="F3" s="40">
        <v>6</v>
      </c>
      <c r="G3" s="40">
        <f t="shared" si="0"/>
        <v>30</v>
      </c>
      <c r="H3" s="40"/>
      <c r="I3" s="40">
        <v>131</v>
      </c>
      <c r="J3" s="40">
        <v>10</v>
      </c>
      <c r="M3" s="40" t="s">
        <v>575</v>
      </c>
      <c r="N3" s="40">
        <v>108</v>
      </c>
      <c r="P3" s="115">
        <v>43175</v>
      </c>
      <c r="Q3" s="116" t="s">
        <v>632</v>
      </c>
      <c r="R3" s="116">
        <v>8</v>
      </c>
      <c r="S3" s="116" t="s">
        <v>499</v>
      </c>
      <c r="T3" s="116">
        <v>11</v>
      </c>
      <c r="X3" s="170"/>
      <c r="Y3" s="171"/>
      <c r="Z3" s="172"/>
      <c r="AA3" s="172"/>
      <c r="AB3" s="172"/>
      <c r="AC3" s="173"/>
    </row>
    <row r="4" spans="1:29">
      <c r="A4" s="44" t="s">
        <v>78</v>
      </c>
      <c r="B4" s="44" t="s">
        <v>563</v>
      </c>
      <c r="C4" s="44"/>
      <c r="D4" s="44"/>
      <c r="E4" s="44">
        <v>9</v>
      </c>
      <c r="F4" s="44">
        <v>13</v>
      </c>
      <c r="G4" s="44">
        <f t="shared" si="0"/>
        <v>22</v>
      </c>
      <c r="H4" s="44"/>
      <c r="I4" s="44">
        <v>27</v>
      </c>
      <c r="J4" s="44">
        <v>6</v>
      </c>
      <c r="M4" s="44" t="s">
        <v>3</v>
      </c>
      <c r="N4" s="44">
        <v>9</v>
      </c>
      <c r="P4" s="118">
        <v>43183</v>
      </c>
      <c r="Q4" s="46" t="s">
        <v>533</v>
      </c>
      <c r="R4" s="46">
        <v>9</v>
      </c>
      <c r="S4" s="46" t="s">
        <v>649</v>
      </c>
      <c r="T4" s="46">
        <v>15</v>
      </c>
      <c r="W4" s="169"/>
      <c r="X4" s="170"/>
      <c r="Y4" s="171"/>
      <c r="Z4" s="172"/>
      <c r="AA4" s="172"/>
      <c r="AB4" s="172"/>
      <c r="AC4" s="173"/>
    </row>
    <row r="5" spans="1:29">
      <c r="A5" s="40" t="s">
        <v>62</v>
      </c>
      <c r="B5" s="40" t="s">
        <v>563</v>
      </c>
      <c r="C5" s="40"/>
      <c r="D5" s="40"/>
      <c r="E5" s="40">
        <v>27</v>
      </c>
      <c r="F5" s="40">
        <v>6</v>
      </c>
      <c r="G5" s="40">
        <f t="shared" si="0"/>
        <v>33</v>
      </c>
      <c r="H5" s="40"/>
      <c r="I5" s="40">
        <v>60</v>
      </c>
      <c r="J5" s="40">
        <v>3</v>
      </c>
      <c r="M5" s="40" t="s">
        <v>578</v>
      </c>
      <c r="N5" s="40">
        <v>8.31</v>
      </c>
      <c r="P5" s="117">
        <v>43187</v>
      </c>
      <c r="Q5" s="1" t="s">
        <v>513</v>
      </c>
      <c r="R5" s="1">
        <v>2</v>
      </c>
      <c r="S5" s="1" t="s">
        <v>632</v>
      </c>
      <c r="T5" s="1">
        <v>4</v>
      </c>
      <c r="W5" s="169"/>
      <c r="X5" s="170"/>
      <c r="Y5" s="171"/>
      <c r="Z5" s="172"/>
      <c r="AA5" s="172"/>
      <c r="AB5" s="172"/>
      <c r="AC5" s="173"/>
    </row>
    <row r="6" spans="1:29">
      <c r="A6" s="44" t="s">
        <v>258</v>
      </c>
      <c r="B6" s="44" t="s">
        <v>693</v>
      </c>
      <c r="C6" s="44"/>
      <c r="D6" s="44"/>
      <c r="E6" s="44">
        <v>2</v>
      </c>
      <c r="F6" s="44">
        <v>3</v>
      </c>
      <c r="G6" s="44">
        <f t="shared" si="0"/>
        <v>5</v>
      </c>
      <c r="H6" s="44"/>
      <c r="I6" s="44">
        <v>28</v>
      </c>
      <c r="J6" s="44">
        <v>2</v>
      </c>
      <c r="P6" s="118">
        <v>43190</v>
      </c>
      <c r="Q6" s="46" t="s">
        <v>632</v>
      </c>
      <c r="R6" s="46">
        <v>17</v>
      </c>
      <c r="S6" s="46" t="s">
        <v>546</v>
      </c>
      <c r="T6" s="46">
        <v>5</v>
      </c>
      <c r="W6" s="169"/>
      <c r="X6" s="170"/>
      <c r="Y6" s="171"/>
      <c r="Z6" s="172"/>
      <c r="AA6" s="172"/>
      <c r="AB6" s="172"/>
      <c r="AC6" s="173"/>
    </row>
    <row r="7" spans="1:29">
      <c r="A7" s="40" t="s">
        <v>230</v>
      </c>
      <c r="B7" s="40" t="s">
        <v>563</v>
      </c>
      <c r="C7" s="40"/>
      <c r="D7" s="40"/>
      <c r="E7" s="40">
        <v>6</v>
      </c>
      <c r="F7" s="40">
        <v>2</v>
      </c>
      <c r="G7" s="40">
        <f t="shared" si="0"/>
        <v>8</v>
      </c>
      <c r="H7" s="40"/>
      <c r="I7" s="40">
        <v>28</v>
      </c>
      <c r="J7" s="40">
        <v>6</v>
      </c>
      <c r="P7" s="115">
        <v>43194</v>
      </c>
      <c r="Q7" s="116" t="s">
        <v>507</v>
      </c>
      <c r="R7" s="116">
        <v>14</v>
      </c>
      <c r="S7" s="116" t="s">
        <v>632</v>
      </c>
      <c r="T7" s="116">
        <v>5</v>
      </c>
      <c r="W7" s="169"/>
      <c r="X7" s="170"/>
      <c r="Y7" s="171"/>
      <c r="Z7" s="172"/>
      <c r="AA7" s="172"/>
      <c r="AB7" s="172"/>
      <c r="AC7" s="173"/>
    </row>
    <row r="8" spans="1:29">
      <c r="A8" s="44" t="s">
        <v>260</v>
      </c>
      <c r="B8" s="44" t="s">
        <v>558</v>
      </c>
      <c r="C8" s="44"/>
      <c r="D8" s="44"/>
      <c r="E8" s="44">
        <v>2</v>
      </c>
      <c r="F8" s="44">
        <v>5</v>
      </c>
      <c r="G8" s="44">
        <f t="shared" si="0"/>
        <v>7</v>
      </c>
      <c r="H8" s="44"/>
      <c r="I8" s="44">
        <v>32</v>
      </c>
      <c r="J8" s="44">
        <v>1</v>
      </c>
      <c r="P8" s="118">
        <v>43196</v>
      </c>
      <c r="Q8" s="46" t="s">
        <v>545</v>
      </c>
      <c r="R8" s="46">
        <v>5</v>
      </c>
      <c r="S8" s="46" t="s">
        <v>632</v>
      </c>
      <c r="T8" s="46">
        <v>6</v>
      </c>
      <c r="W8" s="169"/>
      <c r="X8" s="170"/>
      <c r="Y8" s="171"/>
      <c r="Z8" s="172"/>
      <c r="AA8" s="172"/>
      <c r="AB8" s="172"/>
      <c r="AC8" s="173"/>
    </row>
    <row r="9" spans="1:29">
      <c r="A9" s="40" t="s">
        <v>694</v>
      </c>
      <c r="B9" s="40" t="s">
        <v>558</v>
      </c>
      <c r="C9" s="40"/>
      <c r="D9" s="40"/>
      <c r="E9" s="40">
        <v>5</v>
      </c>
      <c r="F9" s="40">
        <v>4</v>
      </c>
      <c r="G9" s="40">
        <f t="shared" si="0"/>
        <v>9</v>
      </c>
      <c r="H9" s="40"/>
      <c r="I9" s="40">
        <v>37</v>
      </c>
      <c r="J9" s="40">
        <v>2</v>
      </c>
      <c r="M9" s="197"/>
      <c r="P9" s="115">
        <v>43210</v>
      </c>
      <c r="Q9" s="116" t="s">
        <v>632</v>
      </c>
      <c r="R9" s="116">
        <v>3</v>
      </c>
      <c r="S9" s="116" t="s">
        <v>549</v>
      </c>
      <c r="T9" s="116">
        <v>16</v>
      </c>
      <c r="W9" s="169"/>
      <c r="X9" s="170"/>
      <c r="Y9" s="171"/>
      <c r="Z9" s="172"/>
      <c r="AA9" s="172"/>
      <c r="AB9" s="172"/>
      <c r="AC9" s="173"/>
    </row>
    <row r="10" spans="1:29">
      <c r="A10" s="44" t="s">
        <v>67</v>
      </c>
      <c r="B10" s="44" t="s">
        <v>558</v>
      </c>
      <c r="C10" s="44"/>
      <c r="D10" s="44"/>
      <c r="E10" s="44">
        <v>5</v>
      </c>
      <c r="F10" s="44">
        <v>4</v>
      </c>
      <c r="G10" s="44">
        <f t="shared" si="0"/>
        <v>9</v>
      </c>
      <c r="H10" s="44"/>
      <c r="I10" s="44">
        <v>52</v>
      </c>
      <c r="J10" s="44">
        <v>10</v>
      </c>
      <c r="M10" s="176"/>
      <c r="P10" s="118">
        <v>43214</v>
      </c>
      <c r="Q10" s="46" t="s">
        <v>632</v>
      </c>
      <c r="R10" s="46">
        <v>8</v>
      </c>
      <c r="S10" s="46" t="s">
        <v>502</v>
      </c>
      <c r="T10" s="46">
        <v>3</v>
      </c>
      <c r="W10" s="169"/>
      <c r="X10" s="170"/>
      <c r="Y10" s="171"/>
      <c r="Z10" s="172"/>
      <c r="AA10" s="172"/>
      <c r="AB10" s="172"/>
      <c r="AC10" s="173"/>
    </row>
    <row r="11" spans="1:29">
      <c r="A11" s="40" t="s">
        <v>695</v>
      </c>
      <c r="B11" s="40" t="s">
        <v>558</v>
      </c>
      <c r="C11" s="40"/>
      <c r="D11" s="40"/>
      <c r="E11" s="40">
        <v>1</v>
      </c>
      <c r="F11" s="40">
        <v>1</v>
      </c>
      <c r="G11" s="40">
        <f t="shared" si="0"/>
        <v>2</v>
      </c>
      <c r="H11" s="40"/>
      <c r="I11" s="40">
        <v>16</v>
      </c>
      <c r="J11" s="40">
        <v>5</v>
      </c>
      <c r="M11" s="176"/>
      <c r="P11" s="117">
        <v>43218</v>
      </c>
      <c r="Q11" s="1" t="s">
        <v>547</v>
      </c>
      <c r="R11" s="1">
        <v>8</v>
      </c>
      <c r="S11" s="1" t="s">
        <v>632</v>
      </c>
      <c r="T11" s="1">
        <v>15</v>
      </c>
      <c r="W11" s="169"/>
      <c r="X11" s="170"/>
      <c r="Y11" s="171"/>
      <c r="Z11" s="172"/>
      <c r="AA11" s="172"/>
      <c r="AB11" s="172"/>
      <c r="AC11" s="173"/>
    </row>
    <row r="12" spans="1:29">
      <c r="A12" s="44" t="s">
        <v>696</v>
      </c>
      <c r="B12" s="44" t="s">
        <v>558</v>
      </c>
      <c r="C12" s="44"/>
      <c r="D12" s="44"/>
      <c r="E12" s="44">
        <v>1</v>
      </c>
      <c r="F12" s="44">
        <v>0</v>
      </c>
      <c r="G12" s="44">
        <f t="shared" si="0"/>
        <v>1</v>
      </c>
      <c r="H12" s="44"/>
      <c r="I12" s="44">
        <v>4</v>
      </c>
      <c r="J12" s="44">
        <v>1</v>
      </c>
      <c r="M12" s="176"/>
      <c r="P12" s="110">
        <v>43222</v>
      </c>
      <c r="Q12" s="72" t="s">
        <v>528</v>
      </c>
      <c r="R12" s="72">
        <v>9</v>
      </c>
      <c r="S12" s="72" t="s">
        <v>632</v>
      </c>
      <c r="T12" s="72">
        <v>3</v>
      </c>
      <c r="W12" s="169"/>
      <c r="X12" s="170"/>
      <c r="Y12" s="171"/>
      <c r="Z12" s="172"/>
      <c r="AA12" s="172"/>
      <c r="AB12" s="172"/>
      <c r="AC12" s="173"/>
    </row>
    <row r="13" spans="1:29">
      <c r="A13" s="40" t="s">
        <v>159</v>
      </c>
      <c r="B13" s="40" t="s">
        <v>558</v>
      </c>
      <c r="C13" s="40"/>
      <c r="D13" s="40"/>
      <c r="E13" s="40">
        <v>1</v>
      </c>
      <c r="F13" s="40">
        <v>0</v>
      </c>
      <c r="G13" s="40">
        <f t="shared" si="0"/>
        <v>1</v>
      </c>
      <c r="H13" s="40"/>
      <c r="I13" s="40">
        <v>1</v>
      </c>
      <c r="J13" s="40">
        <v>0</v>
      </c>
      <c r="M13" s="176"/>
      <c r="P13" s="117">
        <v>43224</v>
      </c>
      <c r="Q13" s="1" t="s">
        <v>547</v>
      </c>
      <c r="R13" s="1">
        <v>9</v>
      </c>
      <c r="S13" s="1" t="s">
        <v>632</v>
      </c>
      <c r="T13" s="1">
        <v>17</v>
      </c>
      <c r="U13" s="1" t="s">
        <v>620</v>
      </c>
      <c r="W13" s="169"/>
      <c r="X13" s="170"/>
      <c r="Y13" s="171"/>
      <c r="Z13" s="172"/>
      <c r="AA13" s="172"/>
      <c r="AB13" s="172"/>
      <c r="AC13" s="173"/>
    </row>
    <row r="14" spans="1:29">
      <c r="A14" s="44" t="s">
        <v>697</v>
      </c>
      <c r="B14" s="44" t="s">
        <v>698</v>
      </c>
      <c r="C14" s="44"/>
      <c r="D14" s="44"/>
      <c r="E14" s="44"/>
      <c r="F14" s="44"/>
      <c r="G14" s="44"/>
      <c r="H14" s="44"/>
      <c r="I14" s="44">
        <v>31</v>
      </c>
      <c r="J14" s="44">
        <v>14</v>
      </c>
      <c r="M14" s="176"/>
      <c r="P14" s="110">
        <v>43228</v>
      </c>
      <c r="Q14" s="72" t="s">
        <v>632</v>
      </c>
      <c r="R14" s="72">
        <v>8</v>
      </c>
      <c r="S14" s="72" t="s">
        <v>502</v>
      </c>
      <c r="T14" s="72">
        <v>9</v>
      </c>
      <c r="U14" s="72" t="s">
        <v>699</v>
      </c>
      <c r="W14" s="169"/>
      <c r="X14" s="170"/>
      <c r="Y14" s="171"/>
      <c r="Z14" s="172"/>
      <c r="AA14" s="172"/>
      <c r="AB14" s="172"/>
      <c r="AC14" s="173"/>
    </row>
    <row r="15" spans="1:29">
      <c r="A15" s="40" t="s">
        <v>41</v>
      </c>
      <c r="B15" s="40" t="s">
        <v>569</v>
      </c>
      <c r="C15" s="40"/>
      <c r="D15" s="40"/>
      <c r="E15" s="40"/>
      <c r="F15" s="40"/>
      <c r="G15" s="40"/>
      <c r="H15" s="40"/>
      <c r="I15" s="40">
        <v>17</v>
      </c>
      <c r="J15" s="40">
        <v>6</v>
      </c>
      <c r="M15" s="176"/>
      <c r="W15" s="169"/>
      <c r="X15" s="170"/>
      <c r="Y15" s="171"/>
      <c r="Z15" s="172"/>
      <c r="AA15" s="172"/>
      <c r="AB15" s="172"/>
      <c r="AC15" s="173"/>
    </row>
    <row r="16" spans="1:29">
      <c r="A16" s="44" t="s">
        <v>103</v>
      </c>
      <c r="B16" s="44" t="s">
        <v>569</v>
      </c>
      <c r="C16" s="44"/>
      <c r="D16" s="44"/>
      <c r="E16" s="44"/>
      <c r="F16" s="44"/>
      <c r="G16" s="44"/>
      <c r="H16" s="44"/>
      <c r="I16" s="44">
        <v>2</v>
      </c>
      <c r="J16" s="44">
        <v>0</v>
      </c>
      <c r="M16" s="176"/>
    </row>
    <row r="17" spans="1:14">
      <c r="A17" s="40" t="s">
        <v>700</v>
      </c>
      <c r="B17" s="40" t="s">
        <v>701</v>
      </c>
      <c r="C17" s="40"/>
      <c r="D17" s="40"/>
      <c r="E17" s="40"/>
      <c r="F17" s="40"/>
      <c r="G17" s="40"/>
      <c r="H17" s="40"/>
      <c r="I17" s="40">
        <v>18</v>
      </c>
      <c r="J17" s="40">
        <v>1</v>
      </c>
      <c r="M17" s="176"/>
    </row>
    <row r="18" spans="1:14">
      <c r="A18" s="44" t="s">
        <v>244</v>
      </c>
      <c r="B18" s="44" t="s">
        <v>569</v>
      </c>
      <c r="C18" s="44"/>
      <c r="D18" s="44"/>
      <c r="E18" s="44"/>
      <c r="F18" s="44"/>
      <c r="G18" s="44"/>
      <c r="H18" s="44"/>
      <c r="I18" s="44">
        <v>23</v>
      </c>
      <c r="J18" s="44">
        <v>8</v>
      </c>
      <c r="M18" t="s">
        <v>582</v>
      </c>
      <c r="N18" s="169" t="s">
        <v>500</v>
      </c>
    </row>
    <row r="19" spans="1:14">
      <c r="A19" s="40" t="s">
        <v>153</v>
      </c>
      <c r="B19" s="40" t="s">
        <v>558</v>
      </c>
      <c r="C19" s="40"/>
      <c r="D19" s="40"/>
      <c r="E19" s="40"/>
      <c r="F19" s="40"/>
      <c r="G19" s="40"/>
      <c r="H19" s="40"/>
      <c r="I19" s="40">
        <v>1</v>
      </c>
      <c r="J19" s="40">
        <v>0</v>
      </c>
      <c r="M19" s="176"/>
    </row>
    <row r="20" spans="1:14">
      <c r="A20" s="44" t="s">
        <v>214</v>
      </c>
      <c r="B20" s="44" t="s">
        <v>558</v>
      </c>
      <c r="C20" s="44"/>
      <c r="D20" s="44"/>
      <c r="E20" s="44"/>
      <c r="F20" s="44"/>
      <c r="G20" s="44"/>
      <c r="H20" s="44"/>
      <c r="I20" s="44">
        <v>7</v>
      </c>
      <c r="J20" s="44">
        <v>4</v>
      </c>
      <c r="M20" s="176"/>
    </row>
    <row r="21" spans="1:14" ht="15.75" customHeight="1">
      <c r="A21" s="40" t="s">
        <v>702</v>
      </c>
      <c r="B21" s="40" t="s">
        <v>569</v>
      </c>
      <c r="C21" s="40"/>
      <c r="D21" s="40"/>
      <c r="E21" s="40"/>
      <c r="F21" s="40"/>
      <c r="G21" s="40"/>
      <c r="H21" s="40"/>
      <c r="I21" s="40">
        <v>4</v>
      </c>
      <c r="J21" s="40">
        <v>0</v>
      </c>
    </row>
    <row r="22" spans="1:14" ht="15.75" customHeight="1">
      <c r="A22" s="44" t="s">
        <v>703</v>
      </c>
      <c r="B22" s="44" t="s">
        <v>704</v>
      </c>
      <c r="C22" s="44"/>
      <c r="D22" s="44"/>
      <c r="E22" s="44"/>
      <c r="F22" s="44"/>
      <c r="G22" s="44"/>
      <c r="H22" s="44"/>
      <c r="I22" s="44">
        <v>3</v>
      </c>
      <c r="J22" s="44">
        <v>0</v>
      </c>
    </row>
    <row r="23" spans="1:14" ht="15.75" customHeight="1">
      <c r="A23" s="40" t="s">
        <v>174</v>
      </c>
      <c r="B23" s="40" t="s">
        <v>569</v>
      </c>
      <c r="C23" s="40"/>
      <c r="D23" s="40"/>
      <c r="E23" s="40"/>
      <c r="F23" s="40"/>
      <c r="G23" s="40"/>
      <c r="H23" s="40"/>
      <c r="I23" s="40">
        <v>2</v>
      </c>
      <c r="J23" s="40">
        <v>0</v>
      </c>
    </row>
    <row r="24" spans="1:14" ht="15.75" customHeight="1">
      <c r="A24" s="185" t="s">
        <v>705</v>
      </c>
      <c r="B24" s="185" t="s">
        <v>558</v>
      </c>
      <c r="C24" s="185"/>
      <c r="D24" s="185"/>
      <c r="E24" s="185"/>
      <c r="F24" s="185"/>
      <c r="G24" s="185"/>
      <c r="H24" s="185"/>
      <c r="I24" s="185">
        <v>1</v>
      </c>
      <c r="J24" s="185">
        <v>0</v>
      </c>
    </row>
    <row r="25" spans="1:14" ht="15.75" customHeight="1">
      <c r="A25" s="198" t="s">
        <v>550</v>
      </c>
      <c r="B25" s="116"/>
      <c r="C25" s="116"/>
      <c r="D25" s="116"/>
      <c r="E25" s="116">
        <f t="shared" ref="E25:G25" si="1">SUM(E2:E24)</f>
        <v>115</v>
      </c>
      <c r="F25" s="116">
        <f t="shared" si="1"/>
        <v>59</v>
      </c>
      <c r="G25" s="116">
        <f t="shared" si="1"/>
        <v>174</v>
      </c>
      <c r="H25" s="116"/>
      <c r="I25" s="116">
        <f t="shared" ref="I25:J25" si="2">SUM(I2:I24)</f>
        <v>597</v>
      </c>
      <c r="J25" s="116">
        <f t="shared" si="2"/>
        <v>99</v>
      </c>
    </row>
    <row r="26" spans="1:14" ht="15.75" customHeight="1"/>
    <row r="27" spans="1:14" ht="15.75" customHeight="1"/>
    <row r="28" spans="1:14" ht="15.75" customHeight="1"/>
    <row r="29" spans="1:14" ht="15.75" customHeight="1"/>
    <row r="30" spans="1:14" ht="15.75" customHeight="1"/>
    <row r="31" spans="1:14" ht="15.75" customHeight="1"/>
    <row r="32" spans="1:1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P1:T1"/>
  </mergeCells>
  <pageMargins left="0.7" right="0.7" top="0.75" bottom="0.75" header="0" footer="0"/>
  <pageSetup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B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7.140625" customWidth="1"/>
    <col min="2" max="2" width="5.5703125" customWidth="1"/>
    <col min="3" max="7" width="8.7109375" customWidth="1"/>
    <col min="8" max="8" width="11.28515625" customWidth="1"/>
    <col min="9" max="10" width="8.7109375" customWidth="1"/>
    <col min="11" max="11" width="4.5703125" customWidth="1"/>
    <col min="12" max="12" width="14.140625" customWidth="1"/>
    <col min="13" max="13" width="8.7109375" customWidth="1"/>
    <col min="14" max="14" width="5.7109375" customWidth="1"/>
    <col min="15" max="15" width="8.7109375" customWidth="1"/>
    <col min="16" max="16" width="15.7109375" customWidth="1"/>
    <col min="17" max="17" width="8.7109375" customWidth="1"/>
    <col min="18" max="18" width="13.7109375" customWidth="1"/>
    <col min="19" max="19" width="9.140625" customWidth="1"/>
    <col min="20" max="20" width="10.85546875" customWidth="1"/>
    <col min="21" max="21" width="8.7109375" customWidth="1"/>
    <col min="22" max="22" width="12.140625" customWidth="1"/>
    <col min="23" max="30" width="8.7109375" customWidth="1"/>
  </cols>
  <sheetData>
    <row r="1" spans="1:28">
      <c r="A1" s="161" t="s">
        <v>134</v>
      </c>
      <c r="B1" s="161" t="s">
        <v>551</v>
      </c>
      <c r="C1" s="161" t="s">
        <v>684</v>
      </c>
      <c r="D1" s="161" t="s">
        <v>7</v>
      </c>
      <c r="E1" s="161" t="s">
        <v>2</v>
      </c>
      <c r="F1" s="161" t="s">
        <v>6</v>
      </c>
      <c r="G1" s="161" t="s">
        <v>280</v>
      </c>
      <c r="H1" s="161" t="s">
        <v>644</v>
      </c>
      <c r="I1" s="161" t="s">
        <v>554</v>
      </c>
      <c r="J1" s="177" t="s">
        <v>556</v>
      </c>
      <c r="K1" s="46"/>
      <c r="O1" s="498" t="s">
        <v>557</v>
      </c>
      <c r="P1" s="414"/>
      <c r="Q1" s="414"/>
      <c r="R1" s="414"/>
      <c r="S1" s="414"/>
      <c r="T1" s="5"/>
    </row>
    <row r="2" spans="1:28">
      <c r="A2" s="39" t="s">
        <v>706</v>
      </c>
      <c r="B2" s="39" t="s">
        <v>558</v>
      </c>
      <c r="C2" s="39">
        <v>1</v>
      </c>
      <c r="D2" s="39">
        <v>0</v>
      </c>
      <c r="E2" s="39">
        <v>0</v>
      </c>
      <c r="F2" s="39">
        <v>0</v>
      </c>
      <c r="G2" s="39">
        <f t="shared" ref="G2:G28" si="0">E2+F2</f>
        <v>0</v>
      </c>
      <c r="H2" s="147">
        <v>0</v>
      </c>
      <c r="I2" s="39">
        <v>1</v>
      </c>
      <c r="J2" s="39"/>
      <c r="L2" s="44" t="s">
        <v>573</v>
      </c>
      <c r="M2" s="44">
        <v>118</v>
      </c>
      <c r="O2" s="118">
        <v>43173</v>
      </c>
      <c r="P2" s="46" t="s">
        <v>533</v>
      </c>
      <c r="Q2" s="46">
        <v>6</v>
      </c>
      <c r="R2" s="46" t="s">
        <v>632</v>
      </c>
      <c r="S2" s="46">
        <v>8</v>
      </c>
      <c r="V2" s="169"/>
      <c r="W2" s="170"/>
      <c r="X2" s="171"/>
      <c r="Y2" s="172"/>
      <c r="Z2" s="172"/>
      <c r="AA2" s="172"/>
      <c r="AB2" s="173"/>
    </row>
    <row r="3" spans="1:28">
      <c r="A3" s="40" t="s">
        <v>193</v>
      </c>
      <c r="B3" s="40" t="s">
        <v>563</v>
      </c>
      <c r="C3" s="40">
        <v>3</v>
      </c>
      <c r="D3" s="40">
        <v>11</v>
      </c>
      <c r="E3" s="40">
        <v>2</v>
      </c>
      <c r="F3" s="40">
        <v>5</v>
      </c>
      <c r="G3" s="40">
        <f t="shared" si="0"/>
        <v>7</v>
      </c>
      <c r="H3" s="148">
        <f t="shared" ref="H3:H5" si="1">E3/D3</f>
        <v>0.18181818181818182</v>
      </c>
      <c r="I3" s="40">
        <v>65</v>
      </c>
      <c r="J3" s="40"/>
      <c r="L3" s="40" t="s">
        <v>575</v>
      </c>
      <c r="M3" s="40">
        <v>165</v>
      </c>
      <c r="O3" s="117">
        <v>43188</v>
      </c>
      <c r="P3" s="1" t="s">
        <v>632</v>
      </c>
      <c r="Q3" s="1">
        <v>10</v>
      </c>
      <c r="R3" s="1" t="s">
        <v>540</v>
      </c>
      <c r="S3" s="1">
        <v>9</v>
      </c>
      <c r="T3" s="1" t="s">
        <v>661</v>
      </c>
      <c r="U3" t="s">
        <v>707</v>
      </c>
      <c r="V3" s="169" t="s">
        <v>500</v>
      </c>
      <c r="W3" s="170"/>
      <c r="X3" s="171"/>
      <c r="Y3" s="172"/>
      <c r="Z3" s="172"/>
      <c r="AA3" s="172"/>
      <c r="AB3" s="173"/>
    </row>
    <row r="4" spans="1:28">
      <c r="A4" s="44" t="s">
        <v>58</v>
      </c>
      <c r="B4" s="44" t="s">
        <v>563</v>
      </c>
      <c r="C4" s="44">
        <v>4</v>
      </c>
      <c r="D4" s="44">
        <v>131</v>
      </c>
      <c r="E4" s="44">
        <v>38</v>
      </c>
      <c r="F4" s="44">
        <v>12</v>
      </c>
      <c r="G4" s="44">
        <f t="shared" si="0"/>
        <v>50</v>
      </c>
      <c r="H4" s="149">
        <f t="shared" si="1"/>
        <v>0.29007633587786258</v>
      </c>
      <c r="I4" s="44">
        <v>79</v>
      </c>
      <c r="J4" s="44"/>
      <c r="L4" s="44" t="s">
        <v>3</v>
      </c>
      <c r="M4" s="44">
        <v>8.43</v>
      </c>
      <c r="O4" s="110">
        <v>43194</v>
      </c>
      <c r="P4" s="72" t="s">
        <v>542</v>
      </c>
      <c r="Q4" s="72">
        <v>18</v>
      </c>
      <c r="R4" s="72" t="s">
        <v>632</v>
      </c>
      <c r="S4" s="72">
        <v>6</v>
      </c>
      <c r="V4" s="169"/>
      <c r="W4" s="170"/>
      <c r="X4" s="171"/>
      <c r="Y4" s="172"/>
      <c r="Z4" s="172"/>
      <c r="AA4" s="172"/>
      <c r="AB4" s="173"/>
    </row>
    <row r="5" spans="1:28">
      <c r="A5" s="40" t="s">
        <v>78</v>
      </c>
      <c r="B5" s="40" t="s">
        <v>563</v>
      </c>
      <c r="C5" s="40">
        <v>5</v>
      </c>
      <c r="D5" s="40">
        <v>12</v>
      </c>
      <c r="E5" s="40">
        <v>3</v>
      </c>
      <c r="F5" s="40">
        <v>2</v>
      </c>
      <c r="G5" s="40">
        <f t="shared" si="0"/>
        <v>5</v>
      </c>
      <c r="H5" s="148">
        <f t="shared" si="1"/>
        <v>0.25</v>
      </c>
      <c r="I5" s="40">
        <v>6</v>
      </c>
      <c r="J5" s="40"/>
      <c r="L5" s="40" t="s">
        <v>578</v>
      </c>
      <c r="M5" s="40">
        <v>11.79</v>
      </c>
      <c r="O5" s="117">
        <v>43196</v>
      </c>
      <c r="P5" s="1" t="s">
        <v>547</v>
      </c>
      <c r="Q5" s="1">
        <v>13</v>
      </c>
      <c r="R5" s="1" t="s">
        <v>632</v>
      </c>
      <c r="S5" s="1">
        <v>19</v>
      </c>
      <c r="V5" s="169"/>
      <c r="W5" s="170"/>
      <c r="X5" s="171"/>
      <c r="Y5" s="172"/>
      <c r="Z5" s="172"/>
      <c r="AA5" s="172"/>
      <c r="AB5" s="173"/>
    </row>
    <row r="6" spans="1:28">
      <c r="A6" s="44" t="s">
        <v>41</v>
      </c>
      <c r="B6" s="44" t="s">
        <v>569</v>
      </c>
      <c r="C6" s="44">
        <v>6</v>
      </c>
      <c r="D6" s="44">
        <v>0</v>
      </c>
      <c r="E6" s="44">
        <v>0</v>
      </c>
      <c r="F6" s="44">
        <v>0</v>
      </c>
      <c r="G6" s="44">
        <f t="shared" si="0"/>
        <v>0</v>
      </c>
      <c r="H6" s="149">
        <v>0</v>
      </c>
      <c r="I6" s="44">
        <v>20</v>
      </c>
      <c r="J6" s="44"/>
      <c r="O6" s="118">
        <v>43202</v>
      </c>
      <c r="P6" s="46" t="s">
        <v>632</v>
      </c>
      <c r="Q6" s="46">
        <v>13</v>
      </c>
      <c r="R6" s="46" t="s">
        <v>546</v>
      </c>
      <c r="S6" s="46">
        <v>4</v>
      </c>
      <c r="V6" s="169"/>
      <c r="W6" s="170"/>
      <c r="X6" s="171"/>
      <c r="Y6" s="172"/>
      <c r="Z6" s="172"/>
      <c r="AA6" s="172"/>
      <c r="AB6" s="173"/>
    </row>
    <row r="7" spans="1:28">
      <c r="A7" s="40" t="s">
        <v>37</v>
      </c>
      <c r="B7" s="40" t="s">
        <v>563</v>
      </c>
      <c r="C7" s="40">
        <v>7</v>
      </c>
      <c r="D7" s="40">
        <v>107</v>
      </c>
      <c r="E7" s="40">
        <v>29</v>
      </c>
      <c r="F7" s="40">
        <v>17</v>
      </c>
      <c r="G7" s="40">
        <f t="shared" si="0"/>
        <v>46</v>
      </c>
      <c r="H7" s="148">
        <f t="shared" ref="H7:H8" si="2">E7/D7</f>
        <v>0.27102803738317754</v>
      </c>
      <c r="I7" s="40">
        <v>63</v>
      </c>
      <c r="J7" s="40"/>
      <c r="L7" s="176"/>
      <c r="O7" s="115">
        <v>43208</v>
      </c>
      <c r="P7" s="116" t="s">
        <v>513</v>
      </c>
      <c r="Q7" s="116">
        <v>9</v>
      </c>
      <c r="R7" s="116" t="s">
        <v>632</v>
      </c>
      <c r="S7" s="116">
        <v>8</v>
      </c>
      <c r="V7" s="169"/>
      <c r="W7" s="170"/>
      <c r="X7" s="171"/>
      <c r="Y7" s="172"/>
      <c r="Z7" s="172"/>
      <c r="AA7" s="172"/>
      <c r="AB7" s="173"/>
    </row>
    <row r="8" spans="1:28">
      <c r="A8" s="44" t="s">
        <v>214</v>
      </c>
      <c r="B8" s="44" t="s">
        <v>692</v>
      </c>
      <c r="C8" s="44">
        <v>8</v>
      </c>
      <c r="D8" s="44">
        <v>1</v>
      </c>
      <c r="E8" s="44">
        <v>0</v>
      </c>
      <c r="F8" s="44">
        <v>0</v>
      </c>
      <c r="G8" s="44">
        <f t="shared" si="0"/>
        <v>0</v>
      </c>
      <c r="H8" s="149">
        <f t="shared" si="2"/>
        <v>0</v>
      </c>
      <c r="I8" s="44">
        <v>5</v>
      </c>
      <c r="J8" s="44"/>
      <c r="L8" s="176"/>
      <c r="O8" s="110">
        <v>43211</v>
      </c>
      <c r="P8" s="72" t="s">
        <v>632</v>
      </c>
      <c r="Q8" s="72">
        <v>4</v>
      </c>
      <c r="R8" s="72" t="s">
        <v>528</v>
      </c>
      <c r="S8" s="72">
        <v>21</v>
      </c>
      <c r="V8" s="169"/>
      <c r="W8" s="170"/>
      <c r="X8" s="171"/>
      <c r="Y8" s="172"/>
      <c r="Z8" s="172"/>
      <c r="AA8" s="172"/>
      <c r="AB8" s="173"/>
    </row>
    <row r="9" spans="1:28">
      <c r="A9" s="40" t="s">
        <v>708</v>
      </c>
      <c r="B9" s="40" t="s">
        <v>558</v>
      </c>
      <c r="C9" s="40">
        <v>9</v>
      </c>
      <c r="D9" s="40">
        <v>0</v>
      </c>
      <c r="E9" s="40">
        <v>0</v>
      </c>
      <c r="F9" s="40">
        <v>0</v>
      </c>
      <c r="G9" s="40">
        <f t="shared" si="0"/>
        <v>0</v>
      </c>
      <c r="H9" s="148">
        <v>0</v>
      </c>
      <c r="I9" s="40">
        <v>3</v>
      </c>
      <c r="J9" s="40"/>
      <c r="L9" s="176"/>
      <c r="O9" s="117">
        <v>43216</v>
      </c>
      <c r="P9" s="1" t="s">
        <v>546</v>
      </c>
      <c r="Q9" s="1">
        <v>5</v>
      </c>
      <c r="R9" s="1" t="s">
        <v>632</v>
      </c>
      <c r="S9" s="1">
        <v>14</v>
      </c>
      <c r="V9" s="169"/>
      <c r="W9" s="170"/>
      <c r="X9" s="171"/>
      <c r="Y9" s="172"/>
      <c r="Z9" s="172"/>
      <c r="AA9" s="172"/>
      <c r="AB9" s="173"/>
    </row>
    <row r="10" spans="1:28">
      <c r="A10" s="44" t="s">
        <v>61</v>
      </c>
      <c r="B10" s="44" t="s">
        <v>558</v>
      </c>
      <c r="C10" s="44">
        <v>10</v>
      </c>
      <c r="D10" s="44">
        <v>87</v>
      </c>
      <c r="E10" s="44">
        <v>25</v>
      </c>
      <c r="F10" s="44">
        <v>9</v>
      </c>
      <c r="G10" s="44">
        <f t="shared" si="0"/>
        <v>34</v>
      </c>
      <c r="H10" s="149">
        <f t="shared" ref="H10:H11" si="3">E10/D10</f>
        <v>0.28735632183908044</v>
      </c>
      <c r="I10" s="44">
        <v>68</v>
      </c>
      <c r="J10" s="44"/>
      <c r="L10" s="176"/>
      <c r="O10" s="118">
        <v>43219</v>
      </c>
      <c r="P10" s="46" t="s">
        <v>502</v>
      </c>
      <c r="Q10" s="46">
        <v>3</v>
      </c>
      <c r="R10" s="46" t="s">
        <v>632</v>
      </c>
      <c r="S10" s="46">
        <v>9</v>
      </c>
      <c r="V10" s="169"/>
      <c r="W10" s="170"/>
      <c r="X10" s="171"/>
      <c r="Y10" s="172"/>
      <c r="Z10" s="172"/>
      <c r="AA10" s="172"/>
      <c r="AB10" s="173"/>
    </row>
    <row r="11" spans="1:28">
      <c r="A11" s="40" t="s">
        <v>59</v>
      </c>
      <c r="B11" s="40" t="s">
        <v>709</v>
      </c>
      <c r="C11" s="40">
        <v>11</v>
      </c>
      <c r="D11" s="40">
        <v>4</v>
      </c>
      <c r="E11" s="40">
        <v>0</v>
      </c>
      <c r="F11" s="40">
        <v>0</v>
      </c>
      <c r="G11" s="40">
        <f t="shared" si="0"/>
        <v>0</v>
      </c>
      <c r="H11" s="148">
        <f t="shared" si="3"/>
        <v>0</v>
      </c>
      <c r="I11" s="40">
        <v>39</v>
      </c>
      <c r="J11" s="40"/>
      <c r="L11" s="176"/>
      <c r="O11" s="115">
        <v>43222</v>
      </c>
      <c r="P11" s="116" t="s">
        <v>549</v>
      </c>
      <c r="Q11" s="116">
        <v>19</v>
      </c>
      <c r="R11" s="116" t="s">
        <v>632</v>
      </c>
      <c r="S11" s="116">
        <v>2</v>
      </c>
      <c r="V11" s="169"/>
      <c r="W11" s="170"/>
      <c r="X11" s="171"/>
      <c r="Y11" s="172"/>
      <c r="Z11" s="172"/>
      <c r="AA11" s="172"/>
      <c r="AB11" s="173"/>
    </row>
    <row r="12" spans="1:28">
      <c r="A12" s="44" t="s">
        <v>710</v>
      </c>
      <c r="B12" s="44" t="s">
        <v>569</v>
      </c>
      <c r="C12" s="44">
        <v>12</v>
      </c>
      <c r="D12" s="44">
        <v>0</v>
      </c>
      <c r="E12" s="44">
        <v>0</v>
      </c>
      <c r="F12" s="44">
        <v>0</v>
      </c>
      <c r="G12" s="44">
        <f t="shared" si="0"/>
        <v>0</v>
      </c>
      <c r="H12" s="149">
        <v>0</v>
      </c>
      <c r="I12" s="44">
        <v>5</v>
      </c>
      <c r="J12" s="44"/>
      <c r="L12" s="176"/>
      <c r="O12" s="110">
        <v>43225</v>
      </c>
      <c r="P12" s="72" t="s">
        <v>632</v>
      </c>
      <c r="Q12" s="72">
        <v>10</v>
      </c>
      <c r="R12" s="72" t="s">
        <v>507</v>
      </c>
      <c r="S12" s="72">
        <v>18</v>
      </c>
      <c r="V12" s="169"/>
      <c r="W12" s="170"/>
      <c r="X12" s="171"/>
      <c r="Y12" s="172"/>
      <c r="Z12" s="172"/>
      <c r="AA12" s="172"/>
      <c r="AB12" s="173"/>
    </row>
    <row r="13" spans="1:28">
      <c r="A13" s="40" t="s">
        <v>244</v>
      </c>
      <c r="B13" s="40" t="s">
        <v>569</v>
      </c>
      <c r="C13" s="40">
        <v>13</v>
      </c>
      <c r="D13" s="40">
        <v>0</v>
      </c>
      <c r="E13" s="40">
        <v>0</v>
      </c>
      <c r="F13" s="40">
        <v>0</v>
      </c>
      <c r="G13" s="40">
        <f t="shared" si="0"/>
        <v>0</v>
      </c>
      <c r="H13" s="148">
        <v>0</v>
      </c>
      <c r="I13" s="40">
        <v>12</v>
      </c>
      <c r="J13" s="40"/>
      <c r="O13" s="117">
        <v>43229</v>
      </c>
      <c r="P13" s="1" t="s">
        <v>502</v>
      </c>
      <c r="Q13" s="1">
        <v>2</v>
      </c>
      <c r="R13" s="1" t="s">
        <v>632</v>
      </c>
      <c r="S13" s="1">
        <v>10</v>
      </c>
      <c r="T13" s="1" t="s">
        <v>711</v>
      </c>
      <c r="V13" s="169"/>
      <c r="W13" s="170"/>
      <c r="X13" s="171"/>
      <c r="Y13" s="172"/>
      <c r="Z13" s="172"/>
      <c r="AA13" s="172"/>
      <c r="AB13" s="173"/>
    </row>
    <row r="14" spans="1:28">
      <c r="A14" s="44" t="s">
        <v>70</v>
      </c>
      <c r="B14" s="44" t="s">
        <v>558</v>
      </c>
      <c r="C14" s="44">
        <v>14</v>
      </c>
      <c r="D14" s="44">
        <v>34</v>
      </c>
      <c r="E14" s="44">
        <v>7</v>
      </c>
      <c r="F14" s="44">
        <v>18</v>
      </c>
      <c r="G14" s="44">
        <f t="shared" si="0"/>
        <v>25</v>
      </c>
      <c r="H14" s="149">
        <f t="shared" ref="H14:H16" si="4">E14/D14</f>
        <v>0.20588235294117646</v>
      </c>
      <c r="I14" s="44">
        <v>110</v>
      </c>
      <c r="J14" s="44"/>
      <c r="O14" s="110">
        <v>43231</v>
      </c>
      <c r="P14" s="72" t="s">
        <v>632</v>
      </c>
      <c r="Q14" s="72">
        <v>4</v>
      </c>
      <c r="R14" s="72" t="s">
        <v>528</v>
      </c>
      <c r="S14" s="72">
        <v>15</v>
      </c>
      <c r="T14" s="72" t="s">
        <v>711</v>
      </c>
      <c r="V14" s="169"/>
      <c r="W14" s="170"/>
      <c r="X14" s="171"/>
      <c r="Y14" s="172"/>
      <c r="Z14" s="172"/>
      <c r="AA14" s="172"/>
      <c r="AB14" s="173"/>
    </row>
    <row r="15" spans="1:28">
      <c r="A15" s="40" t="s">
        <v>198</v>
      </c>
      <c r="B15" s="40" t="s">
        <v>712</v>
      </c>
      <c r="C15" s="40">
        <v>15</v>
      </c>
      <c r="D15" s="40">
        <v>2</v>
      </c>
      <c r="E15" s="40">
        <v>0</v>
      </c>
      <c r="F15" s="40">
        <v>0</v>
      </c>
      <c r="G15" s="40">
        <f t="shared" si="0"/>
        <v>0</v>
      </c>
      <c r="H15" s="148">
        <f t="shared" si="4"/>
        <v>0</v>
      </c>
      <c r="I15" s="40">
        <v>6</v>
      </c>
      <c r="J15" s="40"/>
      <c r="O15" s="115">
        <v>43239</v>
      </c>
      <c r="P15" s="116" t="s">
        <v>632</v>
      </c>
      <c r="Q15" s="116">
        <v>1</v>
      </c>
      <c r="R15" s="116" t="s">
        <v>535</v>
      </c>
      <c r="S15" s="116">
        <v>23</v>
      </c>
      <c r="T15" s="116" t="s">
        <v>568</v>
      </c>
      <c r="V15" s="169"/>
      <c r="W15" s="170"/>
      <c r="X15" s="171"/>
      <c r="Y15" s="172"/>
      <c r="Z15" s="172"/>
      <c r="AA15" s="172"/>
    </row>
    <row r="16" spans="1:28">
      <c r="A16" s="44" t="s">
        <v>246</v>
      </c>
      <c r="B16" s="44" t="s">
        <v>558</v>
      </c>
      <c r="C16" s="44">
        <v>16</v>
      </c>
      <c r="D16" s="44">
        <v>1</v>
      </c>
      <c r="E16" s="44">
        <v>0</v>
      </c>
      <c r="F16" s="44">
        <v>0</v>
      </c>
      <c r="G16" s="44">
        <f t="shared" si="0"/>
        <v>0</v>
      </c>
      <c r="H16" s="149">
        <f t="shared" si="4"/>
        <v>0</v>
      </c>
      <c r="I16" s="44">
        <v>7</v>
      </c>
      <c r="J16" s="44"/>
    </row>
    <row r="17" spans="1:19">
      <c r="A17" s="40" t="s">
        <v>181</v>
      </c>
      <c r="B17" s="40" t="s">
        <v>569</v>
      </c>
      <c r="C17" s="40">
        <v>17</v>
      </c>
      <c r="D17" s="40">
        <v>0</v>
      </c>
      <c r="E17" s="40">
        <v>0</v>
      </c>
      <c r="F17" s="40">
        <v>0</v>
      </c>
      <c r="G17" s="40">
        <f t="shared" si="0"/>
        <v>0</v>
      </c>
      <c r="H17" s="148">
        <v>0</v>
      </c>
      <c r="I17" s="40">
        <v>12</v>
      </c>
      <c r="J17" s="40"/>
      <c r="O17" s="519" t="s">
        <v>592</v>
      </c>
      <c r="P17" s="520"/>
      <c r="Q17" s="134" t="s">
        <v>593</v>
      </c>
      <c r="R17" s="181" t="s">
        <v>594</v>
      </c>
      <c r="S17" s="181" t="s">
        <v>591</v>
      </c>
    </row>
    <row r="18" spans="1:19">
      <c r="A18" s="44" t="s">
        <v>713</v>
      </c>
      <c r="B18" s="44" t="s">
        <v>558</v>
      </c>
      <c r="C18" s="44">
        <v>18</v>
      </c>
      <c r="D18" s="44">
        <v>0</v>
      </c>
      <c r="E18" s="44">
        <v>0</v>
      </c>
      <c r="F18" s="44">
        <v>0</v>
      </c>
      <c r="G18" s="44">
        <f t="shared" si="0"/>
        <v>0</v>
      </c>
      <c r="H18" s="149">
        <v>0</v>
      </c>
      <c r="I18" s="44">
        <v>1</v>
      </c>
      <c r="J18" s="44"/>
      <c r="O18" s="521" t="s">
        <v>198</v>
      </c>
      <c r="P18" s="500"/>
      <c r="Q18" s="143">
        <v>317</v>
      </c>
      <c r="R18" s="182">
        <v>181</v>
      </c>
      <c r="S18" s="183">
        <f t="shared" ref="S18:S19" si="5">R18/Q18</f>
        <v>0.57097791798107256</v>
      </c>
    </row>
    <row r="19" spans="1:19">
      <c r="A19" s="40" t="s">
        <v>178</v>
      </c>
      <c r="B19" s="40" t="s">
        <v>563</v>
      </c>
      <c r="C19" s="40">
        <v>20</v>
      </c>
      <c r="D19" s="40">
        <v>24</v>
      </c>
      <c r="E19" s="40">
        <v>5</v>
      </c>
      <c r="F19" s="40">
        <v>10</v>
      </c>
      <c r="G19" s="40">
        <f t="shared" si="0"/>
        <v>15</v>
      </c>
      <c r="H19" s="148">
        <f t="shared" ref="H19:H20" si="6">E19/D19</f>
        <v>0.20833333333333334</v>
      </c>
      <c r="I19" s="40">
        <v>22</v>
      </c>
      <c r="J19" s="40"/>
      <c r="O19" s="501" t="s">
        <v>700</v>
      </c>
      <c r="P19" s="497"/>
      <c r="Q19" s="112">
        <v>69</v>
      </c>
      <c r="R19" s="124">
        <v>40</v>
      </c>
      <c r="S19" s="125">
        <f t="shared" si="5"/>
        <v>0.57971014492753625</v>
      </c>
    </row>
    <row r="20" spans="1:19">
      <c r="A20" s="44" t="s">
        <v>714</v>
      </c>
      <c r="B20" s="44" t="s">
        <v>558</v>
      </c>
      <c r="C20" s="44">
        <v>21</v>
      </c>
      <c r="D20" s="44">
        <v>9</v>
      </c>
      <c r="E20" s="44">
        <v>1</v>
      </c>
      <c r="F20" s="44">
        <v>3</v>
      </c>
      <c r="G20" s="44">
        <f t="shared" si="0"/>
        <v>4</v>
      </c>
      <c r="H20" s="149">
        <f t="shared" si="6"/>
        <v>0.1111111111111111</v>
      </c>
      <c r="I20" s="44">
        <v>22</v>
      </c>
      <c r="J20" s="44"/>
    </row>
    <row r="21" spans="1:19" ht="15.75" customHeight="1">
      <c r="A21" s="40" t="s">
        <v>700</v>
      </c>
      <c r="B21" s="40" t="s">
        <v>712</v>
      </c>
      <c r="C21" s="40">
        <v>22</v>
      </c>
      <c r="D21" s="40">
        <v>0</v>
      </c>
      <c r="E21" s="40">
        <v>0</v>
      </c>
      <c r="F21" s="40">
        <v>0</v>
      </c>
      <c r="G21" s="40">
        <f t="shared" si="0"/>
        <v>0</v>
      </c>
      <c r="H21" s="148">
        <v>0</v>
      </c>
      <c r="I21" s="40">
        <v>1</v>
      </c>
      <c r="J21" s="40"/>
      <c r="O21" s="519" t="s">
        <v>134</v>
      </c>
      <c r="P21" s="520"/>
      <c r="Q21" s="134" t="s">
        <v>589</v>
      </c>
      <c r="R21" s="181" t="s">
        <v>590</v>
      </c>
      <c r="S21" s="181" t="s">
        <v>591</v>
      </c>
    </row>
    <row r="22" spans="1:19" ht="15.75" customHeight="1">
      <c r="A22" s="44" t="s">
        <v>87</v>
      </c>
      <c r="B22" s="44" t="s">
        <v>558</v>
      </c>
      <c r="C22" s="44">
        <v>23</v>
      </c>
      <c r="D22" s="44">
        <v>0</v>
      </c>
      <c r="E22" s="44">
        <v>0</v>
      </c>
      <c r="F22" s="44">
        <v>0</v>
      </c>
      <c r="G22" s="44">
        <f t="shared" si="0"/>
        <v>0</v>
      </c>
      <c r="H22" s="149">
        <v>0</v>
      </c>
      <c r="I22" s="44">
        <v>14</v>
      </c>
      <c r="J22" s="44"/>
      <c r="O22" s="518" t="s">
        <v>193</v>
      </c>
      <c r="P22" s="500"/>
      <c r="Q22" s="143">
        <v>43</v>
      </c>
      <c r="R22" s="143">
        <v>20</v>
      </c>
      <c r="S22" s="184">
        <f t="shared" ref="S22:S34" si="7">R22/Q22</f>
        <v>0.46511627906976744</v>
      </c>
    </row>
    <row r="23" spans="1:19" ht="15.75" customHeight="1">
      <c r="A23" s="40" t="s">
        <v>715</v>
      </c>
      <c r="B23" s="40" t="s">
        <v>558</v>
      </c>
      <c r="C23" s="40">
        <v>26</v>
      </c>
      <c r="D23" s="40">
        <v>0</v>
      </c>
      <c r="E23" s="40">
        <v>0</v>
      </c>
      <c r="F23" s="40">
        <v>0</v>
      </c>
      <c r="G23" s="40">
        <f t="shared" si="0"/>
        <v>0</v>
      </c>
      <c r="H23" s="148">
        <v>0</v>
      </c>
      <c r="I23" s="40">
        <v>5</v>
      </c>
      <c r="J23" s="40"/>
      <c r="O23" s="502" t="s">
        <v>61</v>
      </c>
      <c r="P23" s="497"/>
      <c r="Q23" s="112">
        <v>25</v>
      </c>
      <c r="R23" s="112">
        <v>12</v>
      </c>
      <c r="S23" s="113">
        <f t="shared" si="7"/>
        <v>0.48</v>
      </c>
    </row>
    <row r="24" spans="1:19" ht="15.75" customHeight="1">
      <c r="A24" s="44" t="s">
        <v>716</v>
      </c>
      <c r="B24" s="44" t="s">
        <v>558</v>
      </c>
      <c r="C24" s="44">
        <v>29</v>
      </c>
      <c r="D24" s="44">
        <v>5</v>
      </c>
      <c r="E24" s="44">
        <v>1</v>
      </c>
      <c r="F24" s="44">
        <v>3</v>
      </c>
      <c r="G24" s="44">
        <f t="shared" si="0"/>
        <v>4</v>
      </c>
      <c r="H24" s="149">
        <f>E24/D24</f>
        <v>0.2</v>
      </c>
      <c r="I24" s="44">
        <v>10</v>
      </c>
      <c r="J24" s="44"/>
      <c r="O24" s="515" t="s">
        <v>717</v>
      </c>
      <c r="P24" s="497"/>
      <c r="Q24" s="187">
        <v>91</v>
      </c>
      <c r="R24" s="107">
        <v>51</v>
      </c>
      <c r="S24" s="108">
        <f t="shared" si="7"/>
        <v>0.56043956043956045</v>
      </c>
    </row>
    <row r="25" spans="1:19" ht="15.75" customHeight="1">
      <c r="A25" s="40" t="s">
        <v>210</v>
      </c>
      <c r="B25" s="40" t="s">
        <v>558</v>
      </c>
      <c r="C25" s="40">
        <v>31</v>
      </c>
      <c r="D25" s="40">
        <v>0</v>
      </c>
      <c r="E25" s="40">
        <v>0</v>
      </c>
      <c r="F25" s="40">
        <v>0</v>
      </c>
      <c r="G25" s="40">
        <f t="shared" si="0"/>
        <v>0</v>
      </c>
      <c r="H25" s="148">
        <v>0</v>
      </c>
      <c r="I25" s="40">
        <v>3</v>
      </c>
      <c r="J25" s="40"/>
      <c r="O25" s="502" t="s">
        <v>59</v>
      </c>
      <c r="P25" s="497"/>
      <c r="Q25" s="189">
        <v>1</v>
      </c>
      <c r="R25" s="112">
        <v>0</v>
      </c>
      <c r="S25" s="190">
        <f t="shared" si="7"/>
        <v>0</v>
      </c>
    </row>
    <row r="26" spans="1:19" ht="15.75" customHeight="1">
      <c r="A26" s="44" t="s">
        <v>230</v>
      </c>
      <c r="B26" s="44" t="s">
        <v>563</v>
      </c>
      <c r="C26" s="44">
        <v>33</v>
      </c>
      <c r="D26" s="44">
        <v>13</v>
      </c>
      <c r="E26" s="44">
        <v>6</v>
      </c>
      <c r="F26" s="44">
        <v>3</v>
      </c>
      <c r="G26" s="44">
        <f t="shared" si="0"/>
        <v>9</v>
      </c>
      <c r="H26" s="149">
        <f t="shared" ref="H26:H27" si="8">E26/D26</f>
        <v>0.46153846153846156</v>
      </c>
      <c r="I26" s="44">
        <v>14</v>
      </c>
      <c r="J26" s="44"/>
      <c r="O26" s="516" t="s">
        <v>246</v>
      </c>
      <c r="P26" s="413"/>
      <c r="Q26" s="191">
        <v>3</v>
      </c>
      <c r="R26" s="192">
        <v>1</v>
      </c>
      <c r="S26" s="193">
        <f t="shared" si="7"/>
        <v>0.33333333333333331</v>
      </c>
    </row>
    <row r="27" spans="1:19" ht="15.75" customHeight="1">
      <c r="A27" s="40" t="s">
        <v>67</v>
      </c>
      <c r="B27" s="40" t="s">
        <v>558</v>
      </c>
      <c r="C27" s="40">
        <v>34</v>
      </c>
      <c r="D27" s="40">
        <v>3</v>
      </c>
      <c r="E27" s="40">
        <v>1</v>
      </c>
      <c r="F27" s="40">
        <v>1</v>
      </c>
      <c r="G27" s="40">
        <f t="shared" si="0"/>
        <v>2</v>
      </c>
      <c r="H27" s="148">
        <f t="shared" si="8"/>
        <v>0.33333333333333331</v>
      </c>
      <c r="I27" s="40">
        <v>16</v>
      </c>
      <c r="J27" s="40"/>
      <c r="O27" s="517" t="s">
        <v>714</v>
      </c>
      <c r="P27" s="497"/>
      <c r="Q27" s="194">
        <v>41</v>
      </c>
      <c r="R27" s="194">
        <v>15</v>
      </c>
      <c r="S27" s="193">
        <f t="shared" si="7"/>
        <v>0.36585365853658536</v>
      </c>
    </row>
    <row r="28" spans="1:19" ht="15.75" customHeight="1">
      <c r="A28" s="185" t="s">
        <v>240</v>
      </c>
      <c r="B28" s="185" t="s">
        <v>558</v>
      </c>
      <c r="C28" s="185">
        <v>35</v>
      </c>
      <c r="D28" s="185">
        <v>0</v>
      </c>
      <c r="E28" s="185">
        <v>0</v>
      </c>
      <c r="F28" s="185">
        <v>0</v>
      </c>
      <c r="G28" s="185">
        <f t="shared" si="0"/>
        <v>0</v>
      </c>
      <c r="H28" s="186">
        <v>0</v>
      </c>
      <c r="I28" s="185">
        <v>2</v>
      </c>
      <c r="J28" s="185"/>
      <c r="O28" s="523" t="s">
        <v>715</v>
      </c>
      <c r="P28" s="497"/>
      <c r="Q28" s="199">
        <v>13</v>
      </c>
      <c r="R28" s="199">
        <v>6</v>
      </c>
      <c r="S28" s="193">
        <f t="shared" si="7"/>
        <v>0.46153846153846156</v>
      </c>
    </row>
    <row r="29" spans="1:19" ht="15.75" customHeight="1">
      <c r="A29" s="1" t="s">
        <v>588</v>
      </c>
      <c r="B29" s="1"/>
      <c r="C29" s="1"/>
      <c r="D29" s="1">
        <f t="shared" ref="D29:G29" si="9">SUM(D2:D28)</f>
        <v>444</v>
      </c>
      <c r="E29" s="1">
        <f t="shared" si="9"/>
        <v>118</v>
      </c>
      <c r="F29" s="1">
        <f t="shared" si="9"/>
        <v>83</v>
      </c>
      <c r="G29" s="1">
        <f t="shared" si="9"/>
        <v>201</v>
      </c>
      <c r="H29" s="188">
        <f>E29/D29</f>
        <v>0.26576576576576577</v>
      </c>
      <c r="I29" s="1">
        <f>SUM(I2:I28)</f>
        <v>611</v>
      </c>
      <c r="J29" s="1"/>
      <c r="O29" s="517" t="s">
        <v>716</v>
      </c>
      <c r="P29" s="497"/>
      <c r="Q29" s="194">
        <v>13</v>
      </c>
      <c r="R29" s="194">
        <v>2</v>
      </c>
      <c r="S29" s="193">
        <f t="shared" si="7"/>
        <v>0.15384615384615385</v>
      </c>
    </row>
    <row r="30" spans="1:19" ht="15.75" customHeight="1">
      <c r="O30" s="524" t="s">
        <v>67</v>
      </c>
      <c r="P30" s="413"/>
      <c r="Q30" s="200">
        <v>1</v>
      </c>
      <c r="R30" s="200">
        <v>0</v>
      </c>
      <c r="S30" s="193">
        <f t="shared" si="7"/>
        <v>0</v>
      </c>
    </row>
    <row r="31" spans="1:19" ht="15.75" customHeight="1">
      <c r="A31" s="72" t="s">
        <v>582</v>
      </c>
      <c r="B31" s="437" t="s">
        <v>500</v>
      </c>
      <c r="C31" s="438"/>
      <c r="O31" s="525" t="s">
        <v>37</v>
      </c>
      <c r="P31" s="526"/>
      <c r="Q31" s="201">
        <v>2</v>
      </c>
      <c r="R31" s="201">
        <v>0</v>
      </c>
      <c r="S31" s="202">
        <f t="shared" si="7"/>
        <v>0</v>
      </c>
    </row>
    <row r="32" spans="1:19" ht="15.75" customHeight="1">
      <c r="O32" s="524" t="s">
        <v>214</v>
      </c>
      <c r="P32" s="413"/>
      <c r="Q32" s="200">
        <v>5</v>
      </c>
      <c r="R32" s="200">
        <v>0</v>
      </c>
      <c r="S32" s="193">
        <f t="shared" si="7"/>
        <v>0</v>
      </c>
    </row>
    <row r="33" spans="15:19" ht="15.75" customHeight="1">
      <c r="O33" s="517" t="s">
        <v>252</v>
      </c>
      <c r="P33" s="522"/>
      <c r="Q33" s="194">
        <v>3</v>
      </c>
      <c r="R33" s="194">
        <v>1</v>
      </c>
      <c r="S33" s="202">
        <f t="shared" si="7"/>
        <v>0.33333333333333331</v>
      </c>
    </row>
    <row r="34" spans="15:19" ht="15.75" customHeight="1">
      <c r="O34" s="523" t="s">
        <v>210</v>
      </c>
      <c r="P34" s="497"/>
      <c r="Q34" s="199">
        <v>1</v>
      </c>
      <c r="R34" s="199">
        <v>0</v>
      </c>
      <c r="S34" s="203">
        <f t="shared" si="7"/>
        <v>0</v>
      </c>
    </row>
    <row r="35" spans="15:19" ht="15.75" customHeight="1"/>
    <row r="36" spans="15:19" ht="15.75" customHeight="1"/>
    <row r="37" spans="15:19" ht="15.75" customHeight="1"/>
    <row r="38" spans="15:19" ht="15.75" customHeight="1"/>
    <row r="39" spans="15:19" ht="15.75" customHeight="1"/>
    <row r="40" spans="15:19" ht="15.75" customHeight="1"/>
    <row r="41" spans="15:19" ht="15.75" customHeight="1"/>
    <row r="42" spans="15:19" ht="15.75" customHeight="1"/>
    <row r="43" spans="15:19" ht="15.75" customHeight="1"/>
    <row r="44" spans="15:19" ht="15.75" customHeight="1"/>
    <row r="45" spans="15:19" ht="15.75" customHeight="1"/>
    <row r="46" spans="15:19" ht="15.75" customHeight="1"/>
    <row r="47" spans="15:19" ht="15.75" customHeight="1"/>
    <row r="48" spans="15:1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O1:S1"/>
    <mergeCell ref="O17:P17"/>
    <mergeCell ref="O18:P18"/>
    <mergeCell ref="O19:P19"/>
    <mergeCell ref="O21:P21"/>
    <mergeCell ref="O22:P22"/>
    <mergeCell ref="O23:P23"/>
    <mergeCell ref="O30:P30"/>
    <mergeCell ref="O31:P31"/>
    <mergeCell ref="O32:P32"/>
    <mergeCell ref="B31:C31"/>
    <mergeCell ref="O33:P33"/>
    <mergeCell ref="O34:P34"/>
    <mergeCell ref="O24:P24"/>
    <mergeCell ref="O25:P25"/>
    <mergeCell ref="O26:P26"/>
    <mergeCell ref="O27:P27"/>
    <mergeCell ref="O28:P28"/>
    <mergeCell ref="O29:P29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AA13" sqref="AA13"/>
    </sheetView>
  </sheetViews>
  <sheetFormatPr defaultColWidth="14.42578125" defaultRowHeight="15" customHeight="1"/>
  <cols>
    <col min="1" max="3" width="8.7109375" style="240" customWidth="1"/>
    <col min="4" max="4" width="5.7109375" style="240" customWidth="1"/>
    <col min="5" max="5" width="1.5703125" style="240" customWidth="1"/>
    <col min="6" max="8" width="8.7109375" style="240" customWidth="1"/>
    <col min="9" max="9" width="5.7109375" style="240" customWidth="1"/>
    <col min="10" max="10" width="1.42578125" style="240" customWidth="1"/>
    <col min="11" max="13" width="9.140625" style="240" customWidth="1"/>
    <col min="14" max="14" width="5.7109375" style="240" customWidth="1"/>
    <col min="15" max="15" width="1.85546875" style="240" customWidth="1"/>
    <col min="16" max="16" width="8.7109375" style="240" customWidth="1"/>
    <col min="17" max="17" width="10.140625" style="240" customWidth="1"/>
    <col min="18" max="18" width="8.7109375" style="240" customWidth="1"/>
    <col min="19" max="19" width="5.7109375" style="240" customWidth="1"/>
    <col min="20" max="20" width="1.7109375" style="240" customWidth="1"/>
    <col min="21" max="21" width="8.7109375" style="240" customWidth="1"/>
    <col min="22" max="22" width="13" style="240" customWidth="1"/>
    <col min="23" max="23" width="8.7109375" style="240" customWidth="1"/>
    <col min="24" max="24" width="11.28515625" style="240" customWidth="1"/>
    <col min="25" max="25" width="9" style="240" customWidth="1"/>
    <col min="26" max="26" width="11" style="240" customWidth="1"/>
    <col min="27" max="16384" width="14.42578125" style="240"/>
  </cols>
  <sheetData>
    <row r="1" spans="1:26" ht="15" customHeight="1">
      <c r="A1" s="552" t="s">
        <v>54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554"/>
    </row>
    <row r="2" spans="1:26" ht="9" customHeight="1" thickBot="1">
      <c r="A2" s="555"/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7"/>
    </row>
    <row r="3" spans="1:26">
      <c r="A3" s="459" t="s">
        <v>47</v>
      </c>
      <c r="B3" s="558"/>
      <c r="C3" s="558"/>
      <c r="D3" s="460"/>
      <c r="E3" s="268"/>
      <c r="F3" s="459" t="s">
        <v>36</v>
      </c>
      <c r="G3" s="558"/>
      <c r="H3" s="558"/>
      <c r="I3" s="460"/>
      <c r="J3" s="268"/>
      <c r="K3" s="459" t="s">
        <v>36</v>
      </c>
      <c r="L3" s="558"/>
      <c r="M3" s="558"/>
      <c r="N3" s="460"/>
      <c r="O3" s="268"/>
      <c r="P3" s="459" t="s">
        <v>55</v>
      </c>
      <c r="Q3" s="558"/>
      <c r="R3" s="558"/>
      <c r="S3" s="460"/>
      <c r="T3" s="268"/>
      <c r="U3" s="559" t="s">
        <v>56</v>
      </c>
      <c r="V3" s="444"/>
      <c r="W3" s="559" t="s">
        <v>57</v>
      </c>
      <c r="X3" s="444"/>
      <c r="Y3" s="559" t="s">
        <v>873</v>
      </c>
      <c r="Z3" s="444"/>
    </row>
    <row r="4" spans="1:26">
      <c r="A4" s="394" t="s">
        <v>58</v>
      </c>
      <c r="B4" s="397"/>
      <c r="C4" s="341" t="s">
        <v>38</v>
      </c>
      <c r="D4" s="341">
        <v>2005</v>
      </c>
      <c r="F4" s="394" t="s">
        <v>59</v>
      </c>
      <c r="G4" s="397"/>
      <c r="H4" s="341" t="s">
        <v>46</v>
      </c>
      <c r="I4" s="341">
        <v>2005</v>
      </c>
      <c r="K4" s="394" t="s">
        <v>48</v>
      </c>
      <c r="L4" s="397"/>
      <c r="M4" s="341" t="s">
        <v>38</v>
      </c>
      <c r="N4" s="341">
        <v>2014</v>
      </c>
      <c r="P4" s="394" t="s">
        <v>60</v>
      </c>
      <c r="Q4" s="397"/>
      <c r="R4" s="341" t="s">
        <v>35</v>
      </c>
      <c r="S4" s="341">
        <v>2010</v>
      </c>
      <c r="U4" s="394" t="s">
        <v>37</v>
      </c>
      <c r="V4" s="397"/>
      <c r="W4" s="394" t="s">
        <v>49</v>
      </c>
      <c r="X4" s="397"/>
      <c r="Y4" s="573" t="s">
        <v>40</v>
      </c>
      <c r="Z4" s="574"/>
    </row>
    <row r="5" spans="1:26">
      <c r="A5" s="396" t="s">
        <v>61</v>
      </c>
      <c r="B5" s="397"/>
      <c r="C5" s="544" t="s">
        <v>35</v>
      </c>
      <c r="D5" s="544">
        <v>2005</v>
      </c>
      <c r="F5" s="396" t="s">
        <v>62</v>
      </c>
      <c r="G5" s="397"/>
      <c r="H5" s="544" t="s">
        <v>38</v>
      </c>
      <c r="I5" s="544">
        <v>2006</v>
      </c>
      <c r="K5" s="396" t="s">
        <v>63</v>
      </c>
      <c r="L5" s="397"/>
      <c r="M5" s="544" t="s">
        <v>46</v>
      </c>
      <c r="N5" s="544">
        <v>2014</v>
      </c>
      <c r="P5" s="396" t="s">
        <v>64</v>
      </c>
      <c r="Q5" s="397"/>
      <c r="R5" s="544" t="s">
        <v>46</v>
      </c>
      <c r="S5" s="544">
        <v>2010</v>
      </c>
      <c r="U5" s="341" t="s">
        <v>65</v>
      </c>
      <c r="V5" s="341" t="s">
        <v>66</v>
      </c>
      <c r="W5" s="394">
        <v>2021</v>
      </c>
      <c r="X5" s="397"/>
      <c r="Y5" s="573">
        <v>2021</v>
      </c>
      <c r="Z5" s="574"/>
    </row>
    <row r="6" spans="1:26">
      <c r="A6" s="394" t="s">
        <v>37</v>
      </c>
      <c r="B6" s="397"/>
      <c r="C6" s="341" t="s">
        <v>38</v>
      </c>
      <c r="D6" s="341">
        <v>2006</v>
      </c>
      <c r="F6" s="394" t="s">
        <v>67</v>
      </c>
      <c r="G6" s="397"/>
      <c r="H6" s="341" t="s">
        <v>35</v>
      </c>
      <c r="I6" s="341">
        <v>2006</v>
      </c>
      <c r="K6" s="394" t="s">
        <v>68</v>
      </c>
      <c r="L6" s="397"/>
      <c r="M6" s="341" t="s">
        <v>38</v>
      </c>
      <c r="N6" s="341">
        <v>2015</v>
      </c>
      <c r="P6" s="394" t="s">
        <v>69</v>
      </c>
      <c r="Q6" s="397"/>
      <c r="R6" s="341" t="s">
        <v>38</v>
      </c>
      <c r="S6" s="341">
        <v>2011</v>
      </c>
      <c r="U6" s="394">
        <v>2007</v>
      </c>
      <c r="V6" s="397"/>
      <c r="Y6" s="560" t="s">
        <v>51</v>
      </c>
      <c r="Z6" s="442"/>
    </row>
    <row r="7" spans="1:26">
      <c r="A7" s="396" t="s">
        <v>70</v>
      </c>
      <c r="B7" s="397"/>
      <c r="C7" s="544" t="s">
        <v>35</v>
      </c>
      <c r="D7" s="544">
        <v>2006</v>
      </c>
      <c r="F7" s="396" t="s">
        <v>41</v>
      </c>
      <c r="G7" s="397"/>
      <c r="H7" s="544" t="s">
        <v>46</v>
      </c>
      <c r="I7" s="544">
        <v>2006</v>
      </c>
      <c r="K7" s="396" t="s">
        <v>71</v>
      </c>
      <c r="L7" s="397"/>
      <c r="M7" s="544" t="s">
        <v>35</v>
      </c>
      <c r="N7" s="544">
        <v>2015</v>
      </c>
      <c r="P7" s="396" t="s">
        <v>72</v>
      </c>
      <c r="Q7" s="397"/>
      <c r="R7" s="544" t="s">
        <v>46</v>
      </c>
      <c r="S7" s="544">
        <v>2011</v>
      </c>
      <c r="U7" s="560" t="s">
        <v>40</v>
      </c>
      <c r="V7" s="442"/>
      <c r="Y7" s="560">
        <v>2022</v>
      </c>
      <c r="Z7" s="442"/>
    </row>
    <row r="8" spans="1:26">
      <c r="A8" s="394" t="s">
        <v>37</v>
      </c>
      <c r="B8" s="397"/>
      <c r="C8" s="341" t="s">
        <v>38</v>
      </c>
      <c r="D8" s="341">
        <v>2007</v>
      </c>
      <c r="F8" s="394" t="s">
        <v>73</v>
      </c>
      <c r="G8" s="397"/>
      <c r="H8" s="341" t="s">
        <v>46</v>
      </c>
      <c r="I8" s="341">
        <v>2006</v>
      </c>
      <c r="K8" s="394" t="s">
        <v>63</v>
      </c>
      <c r="L8" s="397"/>
      <c r="M8" s="341" t="s">
        <v>46</v>
      </c>
      <c r="N8" s="341">
        <v>2015</v>
      </c>
      <c r="P8" s="394" t="s">
        <v>60</v>
      </c>
      <c r="Q8" s="397"/>
      <c r="R8" s="341" t="s">
        <v>35</v>
      </c>
      <c r="S8" s="341">
        <v>2012</v>
      </c>
      <c r="U8" s="561" t="s">
        <v>869</v>
      </c>
      <c r="V8" s="561" t="s">
        <v>870</v>
      </c>
    </row>
    <row r="9" spans="1:26">
      <c r="A9" s="396" t="s">
        <v>41</v>
      </c>
      <c r="B9" s="397"/>
      <c r="C9" s="544" t="s">
        <v>46</v>
      </c>
      <c r="D9" s="544">
        <v>2007</v>
      </c>
      <c r="F9" s="396" t="s">
        <v>74</v>
      </c>
      <c r="G9" s="397"/>
      <c r="H9" s="544" t="s">
        <v>75</v>
      </c>
      <c r="I9" s="544">
        <v>2006</v>
      </c>
      <c r="K9" s="396" t="s">
        <v>76</v>
      </c>
      <c r="L9" s="397"/>
      <c r="M9" s="544" t="s">
        <v>38</v>
      </c>
      <c r="N9" s="544">
        <v>2016</v>
      </c>
      <c r="P9" s="396" t="s">
        <v>44</v>
      </c>
      <c r="Q9" s="397"/>
      <c r="R9" s="544" t="s">
        <v>46</v>
      </c>
      <c r="S9" s="544">
        <v>2012</v>
      </c>
      <c r="U9" s="560">
        <v>2021</v>
      </c>
      <c r="V9" s="442"/>
    </row>
    <row r="10" spans="1:26">
      <c r="A10" s="394" t="s">
        <v>77</v>
      </c>
      <c r="B10" s="397"/>
      <c r="C10" s="341" t="s">
        <v>38</v>
      </c>
      <c r="D10" s="341">
        <v>2008</v>
      </c>
      <c r="F10" s="394" t="s">
        <v>78</v>
      </c>
      <c r="G10" s="397"/>
      <c r="H10" s="341" t="s">
        <v>38</v>
      </c>
      <c r="I10" s="341">
        <v>2007</v>
      </c>
      <c r="K10" s="394" t="s">
        <v>79</v>
      </c>
      <c r="L10" s="397"/>
      <c r="M10" s="341" t="s">
        <v>46</v>
      </c>
      <c r="N10" s="341">
        <v>2016</v>
      </c>
      <c r="P10" s="394" t="s">
        <v>80</v>
      </c>
      <c r="Q10" s="397"/>
      <c r="R10" s="341" t="s">
        <v>46</v>
      </c>
      <c r="S10" s="341">
        <v>2012</v>
      </c>
      <c r="U10" s="394" t="s">
        <v>51</v>
      </c>
      <c r="V10" s="397"/>
    </row>
    <row r="11" spans="1:26">
      <c r="A11" s="396" t="s">
        <v>42</v>
      </c>
      <c r="B11" s="397"/>
      <c r="C11" s="544" t="s">
        <v>43</v>
      </c>
      <c r="D11" s="544">
        <v>2009</v>
      </c>
      <c r="F11" s="396" t="s">
        <v>83</v>
      </c>
      <c r="G11" s="397"/>
      <c r="H11" s="544" t="s">
        <v>38</v>
      </c>
      <c r="I11" s="544">
        <v>2007</v>
      </c>
      <c r="K11" s="396" t="s">
        <v>76</v>
      </c>
      <c r="L11" s="397"/>
      <c r="M11" s="544" t="s">
        <v>38</v>
      </c>
      <c r="N11" s="544">
        <v>2017</v>
      </c>
      <c r="P11" s="396" t="s">
        <v>44</v>
      </c>
      <c r="Q11" s="397"/>
      <c r="R11" s="544" t="s">
        <v>38</v>
      </c>
      <c r="S11" s="544">
        <v>2013</v>
      </c>
      <c r="U11" s="341" t="s">
        <v>871</v>
      </c>
      <c r="V11" s="341" t="s">
        <v>872</v>
      </c>
    </row>
    <row r="12" spans="1:26">
      <c r="A12" s="394" t="s">
        <v>86</v>
      </c>
      <c r="B12" s="397"/>
      <c r="C12" s="341" t="s">
        <v>38</v>
      </c>
      <c r="D12" s="341">
        <v>2010</v>
      </c>
      <c r="F12" s="394" t="s">
        <v>87</v>
      </c>
      <c r="G12" s="397"/>
      <c r="H12" s="341" t="s">
        <v>35</v>
      </c>
      <c r="I12" s="341">
        <v>2007</v>
      </c>
      <c r="K12" s="394" t="s">
        <v>88</v>
      </c>
      <c r="L12" s="397"/>
      <c r="M12" s="341" t="s">
        <v>35</v>
      </c>
      <c r="N12" s="341">
        <v>2017</v>
      </c>
      <c r="P12" s="394" t="s">
        <v>89</v>
      </c>
      <c r="Q12" s="397"/>
      <c r="R12" s="341" t="s">
        <v>35</v>
      </c>
      <c r="S12" s="341">
        <v>2013</v>
      </c>
      <c r="U12" s="394">
        <v>2022</v>
      </c>
      <c r="V12" s="397"/>
    </row>
    <row r="13" spans="1:26">
      <c r="A13" s="396" t="s">
        <v>42</v>
      </c>
      <c r="B13" s="397"/>
      <c r="C13" s="544" t="s">
        <v>43</v>
      </c>
      <c r="D13" s="544">
        <v>2010</v>
      </c>
      <c r="F13" s="396" t="s">
        <v>42</v>
      </c>
      <c r="G13" s="397"/>
      <c r="H13" s="544" t="s">
        <v>46</v>
      </c>
      <c r="I13" s="544">
        <v>2007</v>
      </c>
      <c r="K13" s="396" t="s">
        <v>90</v>
      </c>
      <c r="L13" s="397"/>
      <c r="M13" s="544" t="s">
        <v>46</v>
      </c>
      <c r="N13" s="544">
        <v>2017</v>
      </c>
      <c r="P13" s="396" t="s">
        <v>91</v>
      </c>
      <c r="Q13" s="397"/>
      <c r="R13" s="544" t="s">
        <v>75</v>
      </c>
      <c r="S13" s="544">
        <v>2013</v>
      </c>
      <c r="U13" s="267"/>
      <c r="V13" s="268"/>
    </row>
    <row r="14" spans="1:26">
      <c r="A14" s="394" t="s">
        <v>92</v>
      </c>
      <c r="B14" s="397"/>
      <c r="C14" s="341" t="s">
        <v>38</v>
      </c>
      <c r="D14" s="341">
        <v>2011</v>
      </c>
      <c r="F14" s="394" t="s">
        <v>93</v>
      </c>
      <c r="G14" s="397"/>
      <c r="H14" s="341" t="s">
        <v>75</v>
      </c>
      <c r="I14" s="341">
        <v>2007</v>
      </c>
      <c r="K14" s="394" t="s">
        <v>94</v>
      </c>
      <c r="L14" s="397"/>
      <c r="M14" s="341" t="s">
        <v>38</v>
      </c>
      <c r="N14" s="341">
        <v>2018</v>
      </c>
      <c r="P14" s="394" t="s">
        <v>68</v>
      </c>
      <c r="Q14" s="397"/>
      <c r="R14" s="341" t="s">
        <v>38</v>
      </c>
      <c r="S14" s="341">
        <v>2014</v>
      </c>
      <c r="U14" s="562"/>
      <c r="V14" s="562"/>
      <c r="W14" s="562"/>
      <c r="X14" s="562"/>
    </row>
    <row r="15" spans="1:26">
      <c r="A15" s="396" t="s">
        <v>44</v>
      </c>
      <c r="B15" s="397"/>
      <c r="C15" s="544" t="s">
        <v>38</v>
      </c>
      <c r="D15" s="544">
        <v>2014</v>
      </c>
      <c r="F15" s="396" t="s">
        <v>78</v>
      </c>
      <c r="G15" s="397"/>
      <c r="H15" s="544" t="s">
        <v>38</v>
      </c>
      <c r="I15" s="544">
        <v>2008</v>
      </c>
      <c r="K15" s="396" t="s">
        <v>95</v>
      </c>
      <c r="L15" s="397"/>
      <c r="M15" s="544" t="s">
        <v>35</v>
      </c>
      <c r="N15" s="544">
        <v>2018</v>
      </c>
      <c r="P15" s="396" t="s">
        <v>76</v>
      </c>
      <c r="Q15" s="397"/>
      <c r="R15" s="544" t="s">
        <v>38</v>
      </c>
      <c r="S15" s="544">
        <v>2015</v>
      </c>
      <c r="U15" s="563" t="s">
        <v>81</v>
      </c>
      <c r="V15" s="447"/>
      <c r="W15" s="563" t="s">
        <v>82</v>
      </c>
      <c r="X15" s="447"/>
    </row>
    <row r="16" spans="1:26">
      <c r="A16" s="394" t="s">
        <v>34</v>
      </c>
      <c r="B16" s="397"/>
      <c r="C16" s="341" t="s">
        <v>35</v>
      </c>
      <c r="D16" s="341">
        <v>2014</v>
      </c>
      <c r="F16" s="394" t="s">
        <v>83</v>
      </c>
      <c r="G16" s="397"/>
      <c r="H16" s="341" t="s">
        <v>38</v>
      </c>
      <c r="I16" s="341">
        <v>2008</v>
      </c>
      <c r="K16" s="394" t="s">
        <v>96</v>
      </c>
      <c r="L16" s="397"/>
      <c r="M16" s="341" t="s">
        <v>46</v>
      </c>
      <c r="N16" s="341">
        <v>2018</v>
      </c>
      <c r="P16" s="394" t="s">
        <v>97</v>
      </c>
      <c r="Q16" s="397"/>
      <c r="R16" s="341" t="s">
        <v>35</v>
      </c>
      <c r="S16" s="341">
        <v>2015</v>
      </c>
      <c r="U16" s="471" t="s">
        <v>84</v>
      </c>
      <c r="V16" s="460"/>
      <c r="W16" s="471" t="s">
        <v>85</v>
      </c>
      <c r="X16" s="460"/>
    </row>
    <row r="17" spans="1:24">
      <c r="A17" s="396" t="s">
        <v>45</v>
      </c>
      <c r="B17" s="397"/>
      <c r="C17" s="544" t="s">
        <v>46</v>
      </c>
      <c r="D17" s="544">
        <v>2014</v>
      </c>
      <c r="F17" s="396" t="s">
        <v>87</v>
      </c>
      <c r="G17" s="397"/>
      <c r="H17" s="544" t="s">
        <v>35</v>
      </c>
      <c r="I17" s="544">
        <v>2008</v>
      </c>
      <c r="K17" s="396" t="s">
        <v>99</v>
      </c>
      <c r="L17" s="397"/>
      <c r="M17" s="544" t="s">
        <v>46</v>
      </c>
      <c r="N17" s="544">
        <v>2018</v>
      </c>
      <c r="P17" s="396" t="s">
        <v>97</v>
      </c>
      <c r="Q17" s="397"/>
      <c r="R17" s="544" t="s">
        <v>35</v>
      </c>
      <c r="S17" s="544">
        <v>2016</v>
      </c>
      <c r="U17" s="394">
        <v>2010</v>
      </c>
      <c r="V17" s="397"/>
      <c r="W17" s="394">
        <v>2021</v>
      </c>
      <c r="X17" s="397"/>
    </row>
    <row r="18" spans="1:24">
      <c r="A18" s="394" t="s">
        <v>48</v>
      </c>
      <c r="B18" s="397"/>
      <c r="C18" s="341" t="s">
        <v>38</v>
      </c>
      <c r="D18" s="341">
        <v>2015</v>
      </c>
      <c r="F18" s="394" t="s">
        <v>42</v>
      </c>
      <c r="G18" s="397"/>
      <c r="H18" s="341" t="s">
        <v>46</v>
      </c>
      <c r="I18" s="341">
        <v>2008</v>
      </c>
      <c r="K18" s="394" t="s">
        <v>95</v>
      </c>
      <c r="L18" s="397"/>
      <c r="M18" s="564" t="s">
        <v>35</v>
      </c>
      <c r="N18" s="564">
        <v>2019</v>
      </c>
      <c r="P18" s="394" t="s">
        <v>100</v>
      </c>
      <c r="Q18" s="397"/>
      <c r="R18" s="341" t="s">
        <v>35</v>
      </c>
      <c r="S18" s="341">
        <v>2016</v>
      </c>
      <c r="U18" s="560" t="s">
        <v>85</v>
      </c>
      <c r="V18" s="442"/>
    </row>
    <row r="19" spans="1:24">
      <c r="A19" s="396" t="s">
        <v>34</v>
      </c>
      <c r="B19" s="397"/>
      <c r="C19" s="544" t="s">
        <v>35</v>
      </c>
      <c r="D19" s="544">
        <v>2015</v>
      </c>
      <c r="F19" s="396" t="s">
        <v>93</v>
      </c>
      <c r="G19" s="397"/>
      <c r="H19" s="544" t="s">
        <v>75</v>
      </c>
      <c r="I19" s="544">
        <v>2008</v>
      </c>
      <c r="K19" s="565" t="s">
        <v>50</v>
      </c>
      <c r="L19" s="397"/>
      <c r="M19" s="566" t="s">
        <v>35</v>
      </c>
      <c r="N19" s="288">
        <v>2019</v>
      </c>
      <c r="P19" s="396" t="s">
        <v>101</v>
      </c>
      <c r="Q19" s="397"/>
      <c r="R19" s="544" t="s">
        <v>43</v>
      </c>
      <c r="S19" s="544">
        <v>2016</v>
      </c>
      <c r="U19" s="575">
        <v>2021</v>
      </c>
      <c r="V19" s="467"/>
    </row>
    <row r="20" spans="1:24">
      <c r="A20" s="394" t="s">
        <v>45</v>
      </c>
      <c r="B20" s="397"/>
      <c r="C20" s="341" t="s">
        <v>46</v>
      </c>
      <c r="D20" s="341">
        <v>2015</v>
      </c>
      <c r="F20" s="394" t="s">
        <v>103</v>
      </c>
      <c r="G20" s="397"/>
      <c r="H20" s="341" t="s">
        <v>35</v>
      </c>
      <c r="I20" s="341">
        <v>2009</v>
      </c>
      <c r="K20" s="394" t="s">
        <v>104</v>
      </c>
      <c r="L20" s="397"/>
      <c r="M20" s="343" t="s">
        <v>35</v>
      </c>
      <c r="N20" s="343">
        <v>2019</v>
      </c>
      <c r="P20" s="394" t="s">
        <v>105</v>
      </c>
      <c r="Q20" s="397"/>
      <c r="R20" s="341" t="s">
        <v>75</v>
      </c>
      <c r="S20" s="341">
        <v>2016</v>
      </c>
    </row>
    <row r="21" spans="1:24" ht="15.75" customHeight="1">
      <c r="A21" s="396" t="s">
        <v>68</v>
      </c>
      <c r="B21" s="397"/>
      <c r="C21" s="544" t="s">
        <v>38</v>
      </c>
      <c r="D21" s="544">
        <v>2016</v>
      </c>
      <c r="F21" s="396" t="s">
        <v>93</v>
      </c>
      <c r="G21" s="397"/>
      <c r="H21" s="544" t="s">
        <v>75</v>
      </c>
      <c r="I21" s="544">
        <v>2009</v>
      </c>
      <c r="K21" s="565" t="s">
        <v>106</v>
      </c>
      <c r="L21" s="397"/>
      <c r="M21" s="566" t="s">
        <v>46</v>
      </c>
      <c r="N21" s="288">
        <v>2019</v>
      </c>
      <c r="P21" s="396" t="s">
        <v>107</v>
      </c>
      <c r="Q21" s="397"/>
      <c r="R21" s="544" t="s">
        <v>38</v>
      </c>
      <c r="S21" s="544">
        <v>2017</v>
      </c>
      <c r="U21" s="563" t="s">
        <v>98</v>
      </c>
      <c r="V21" s="447"/>
    </row>
    <row r="22" spans="1:24" ht="15.75" customHeight="1">
      <c r="A22" s="394" t="s">
        <v>90</v>
      </c>
      <c r="B22" s="397"/>
      <c r="C22" s="341" t="s">
        <v>46</v>
      </c>
      <c r="D22" s="341">
        <v>2016</v>
      </c>
      <c r="F22" s="394" t="s">
        <v>69</v>
      </c>
      <c r="G22" s="397"/>
      <c r="H22" s="341" t="s">
        <v>38</v>
      </c>
      <c r="I22" s="341">
        <v>2010</v>
      </c>
      <c r="K22" s="394" t="s">
        <v>88</v>
      </c>
      <c r="L22" s="397"/>
      <c r="M22" s="343" t="s">
        <v>38</v>
      </c>
      <c r="N22" s="343">
        <v>2019</v>
      </c>
      <c r="P22" s="394" t="s">
        <v>108</v>
      </c>
      <c r="Q22" s="397"/>
      <c r="R22" s="341" t="s">
        <v>35</v>
      </c>
      <c r="S22" s="341">
        <v>2017</v>
      </c>
      <c r="U22" s="471" t="s">
        <v>84</v>
      </c>
      <c r="V22" s="460"/>
    </row>
    <row r="23" spans="1:24" ht="15.75" customHeight="1">
      <c r="A23" s="396" t="s">
        <v>109</v>
      </c>
      <c r="B23" s="397"/>
      <c r="C23" s="544" t="s">
        <v>46</v>
      </c>
      <c r="D23" s="544">
        <v>2018</v>
      </c>
      <c r="F23" s="396" t="s">
        <v>60</v>
      </c>
      <c r="G23" s="397"/>
      <c r="H23" s="544" t="s">
        <v>35</v>
      </c>
      <c r="I23" s="544">
        <v>2011</v>
      </c>
      <c r="K23" s="567" t="s">
        <v>110</v>
      </c>
      <c r="L23" s="460"/>
      <c r="M23" s="568" t="s">
        <v>35</v>
      </c>
      <c r="N23" s="569">
        <v>2021</v>
      </c>
      <c r="P23" s="396" t="s">
        <v>79</v>
      </c>
      <c r="Q23" s="397"/>
      <c r="R23" s="544" t="s">
        <v>46</v>
      </c>
      <c r="S23" s="544">
        <v>2017</v>
      </c>
      <c r="U23" s="394">
        <v>2009</v>
      </c>
      <c r="V23" s="397"/>
    </row>
    <row r="24" spans="1:24" ht="15.75" customHeight="1">
      <c r="A24" s="394" t="s">
        <v>109</v>
      </c>
      <c r="B24" s="397"/>
      <c r="C24" s="564" t="s">
        <v>46</v>
      </c>
      <c r="D24" s="564">
        <v>2019</v>
      </c>
      <c r="F24" s="394" t="s">
        <v>111</v>
      </c>
      <c r="G24" s="397"/>
      <c r="H24" s="341" t="s">
        <v>46</v>
      </c>
      <c r="I24" s="341">
        <v>2011</v>
      </c>
      <c r="K24" s="471" t="s">
        <v>112</v>
      </c>
      <c r="L24" s="460"/>
      <c r="M24" s="343" t="s">
        <v>46</v>
      </c>
      <c r="N24" s="343">
        <v>2021</v>
      </c>
      <c r="P24" s="394" t="s">
        <v>113</v>
      </c>
      <c r="Q24" s="397"/>
      <c r="R24" s="341" t="s">
        <v>43</v>
      </c>
      <c r="S24" s="341">
        <v>2017</v>
      </c>
      <c r="U24" s="560" t="s">
        <v>102</v>
      </c>
      <c r="V24" s="442"/>
      <c r="W24" s="570"/>
    </row>
    <row r="25" spans="1:24" ht="15.75" customHeight="1">
      <c r="A25" s="396" t="s">
        <v>40</v>
      </c>
      <c r="B25" s="397"/>
      <c r="C25" s="571" t="s">
        <v>38</v>
      </c>
      <c r="D25" s="572">
        <v>2021</v>
      </c>
      <c r="F25" s="396" t="s">
        <v>114</v>
      </c>
      <c r="G25" s="397"/>
      <c r="H25" s="544" t="s">
        <v>75</v>
      </c>
      <c r="I25" s="544">
        <v>2011</v>
      </c>
      <c r="K25" s="567" t="s">
        <v>115</v>
      </c>
      <c r="L25" s="460"/>
      <c r="M25" s="568" t="s">
        <v>43</v>
      </c>
      <c r="N25" s="569">
        <v>2021</v>
      </c>
      <c r="P25" s="396" t="s">
        <v>116</v>
      </c>
      <c r="Q25" s="397"/>
      <c r="R25" s="544" t="s">
        <v>38</v>
      </c>
      <c r="S25" s="544">
        <v>2018</v>
      </c>
      <c r="U25" s="560">
        <v>2016</v>
      </c>
      <c r="V25" s="442"/>
      <c r="W25" s="570"/>
    </row>
    <row r="26" spans="1:24" ht="15.75" customHeight="1">
      <c r="A26" s="471" t="s">
        <v>51</v>
      </c>
      <c r="B26" s="460"/>
      <c r="C26" s="343" t="s">
        <v>38</v>
      </c>
      <c r="D26" s="343">
        <v>2021</v>
      </c>
      <c r="F26" s="394" t="s">
        <v>34</v>
      </c>
      <c r="G26" s="397"/>
      <c r="H26" s="341" t="s">
        <v>38</v>
      </c>
      <c r="I26" s="341">
        <v>2012</v>
      </c>
      <c r="P26" s="394" t="s">
        <v>117</v>
      </c>
      <c r="Q26" s="397"/>
      <c r="R26" s="341" t="s">
        <v>35</v>
      </c>
      <c r="S26" s="341">
        <v>2018</v>
      </c>
      <c r="U26" s="394" t="s">
        <v>85</v>
      </c>
      <c r="V26" s="397"/>
      <c r="W26" s="570"/>
    </row>
    <row r="27" spans="1:24" ht="15.75" customHeight="1">
      <c r="A27" s="567" t="s">
        <v>50</v>
      </c>
      <c r="B27" s="460"/>
      <c r="C27" s="568" t="s">
        <v>38</v>
      </c>
      <c r="D27" s="569">
        <v>2021</v>
      </c>
      <c r="F27" s="396" t="s">
        <v>69</v>
      </c>
      <c r="G27" s="397"/>
      <c r="H27" s="544" t="s">
        <v>35</v>
      </c>
      <c r="I27" s="544">
        <v>2012</v>
      </c>
      <c r="P27" s="396" t="s">
        <v>118</v>
      </c>
      <c r="Q27" s="397"/>
      <c r="R27" s="544" t="s">
        <v>75</v>
      </c>
      <c r="S27" s="544">
        <v>2018</v>
      </c>
      <c r="U27" s="394">
        <v>2017</v>
      </c>
      <c r="V27" s="397"/>
      <c r="W27" s="570"/>
    </row>
    <row r="28" spans="1:24" ht="15.75" customHeight="1">
      <c r="A28" s="471" t="s">
        <v>585</v>
      </c>
      <c r="B28" s="460"/>
      <c r="C28" s="343" t="s">
        <v>35</v>
      </c>
      <c r="D28" s="343">
        <v>2021</v>
      </c>
      <c r="F28" s="394" t="s">
        <v>48</v>
      </c>
      <c r="G28" s="397"/>
      <c r="H28" s="341" t="s">
        <v>38</v>
      </c>
      <c r="I28" s="341">
        <v>2013</v>
      </c>
      <c r="P28" s="394" t="s">
        <v>119</v>
      </c>
      <c r="Q28" s="397"/>
      <c r="R28" s="341" t="s">
        <v>43</v>
      </c>
      <c r="S28" s="341">
        <v>2018</v>
      </c>
    </row>
    <row r="29" spans="1:24" ht="15.75" customHeight="1">
      <c r="A29" s="567" t="s">
        <v>52</v>
      </c>
      <c r="B29" s="460"/>
      <c r="C29" s="568" t="s">
        <v>46</v>
      </c>
      <c r="D29" s="569">
        <v>2021</v>
      </c>
      <c r="F29" s="396" t="s">
        <v>34</v>
      </c>
      <c r="G29" s="397"/>
      <c r="H29" s="544" t="s">
        <v>35</v>
      </c>
      <c r="I29" s="544">
        <v>2013</v>
      </c>
      <c r="P29" s="396" t="s">
        <v>120</v>
      </c>
      <c r="Q29" s="397"/>
      <c r="R29" s="544" t="s">
        <v>35</v>
      </c>
      <c r="S29" s="544">
        <v>2018</v>
      </c>
    </row>
    <row r="30" spans="1:24" ht="15.75" customHeight="1">
      <c r="A30" s="471" t="s">
        <v>53</v>
      </c>
      <c r="B30" s="460"/>
      <c r="C30" s="343" t="s">
        <v>46</v>
      </c>
      <c r="D30" s="343">
        <v>2021</v>
      </c>
      <c r="F30" s="394" t="s">
        <v>45</v>
      </c>
      <c r="G30" s="397"/>
      <c r="H30" s="341" t="s">
        <v>46</v>
      </c>
      <c r="I30" s="341">
        <v>2013</v>
      </c>
      <c r="P30" s="394" t="s">
        <v>121</v>
      </c>
      <c r="Q30" s="397"/>
      <c r="R30" s="564" t="s">
        <v>43</v>
      </c>
      <c r="S30" s="564">
        <v>2019</v>
      </c>
    </row>
    <row r="31" spans="1:24" ht="15.75" customHeight="1">
      <c r="A31" s="567" t="s">
        <v>122</v>
      </c>
      <c r="B31" s="460"/>
      <c r="C31" s="568" t="s">
        <v>123</v>
      </c>
      <c r="D31" s="569">
        <v>2021</v>
      </c>
      <c r="F31" s="396" t="s">
        <v>124</v>
      </c>
      <c r="G31" s="397"/>
      <c r="H31" s="544" t="s">
        <v>46</v>
      </c>
      <c r="I31" s="544">
        <v>2013</v>
      </c>
      <c r="P31" s="565" t="s">
        <v>125</v>
      </c>
      <c r="Q31" s="397"/>
      <c r="R31" s="288" t="s">
        <v>46</v>
      </c>
      <c r="S31" s="288">
        <v>2019</v>
      </c>
    </row>
    <row r="32" spans="1:24" ht="15.75" customHeight="1">
      <c r="A32" s="471" t="s">
        <v>51</v>
      </c>
      <c r="B32" s="460"/>
      <c r="C32" s="343" t="s">
        <v>38</v>
      </c>
      <c r="D32" s="343">
        <v>2022</v>
      </c>
      <c r="P32" s="394" t="s">
        <v>126</v>
      </c>
      <c r="Q32" s="397"/>
      <c r="R32" s="343" t="s">
        <v>35</v>
      </c>
      <c r="S32" s="343">
        <v>2019</v>
      </c>
    </row>
    <row r="33" spans="1:19" ht="15.75" customHeight="1">
      <c r="A33" s="567" t="s">
        <v>129</v>
      </c>
      <c r="B33" s="460"/>
      <c r="C33" s="568" t="s">
        <v>35</v>
      </c>
      <c r="D33" s="569">
        <v>2022</v>
      </c>
      <c r="P33" s="565" t="s">
        <v>94</v>
      </c>
      <c r="Q33" s="397"/>
      <c r="R33" s="288" t="s">
        <v>38</v>
      </c>
      <c r="S33" s="288">
        <v>2019</v>
      </c>
    </row>
    <row r="34" spans="1:19" ht="15.75" customHeight="1">
      <c r="C34" s="241"/>
      <c r="D34" s="241"/>
      <c r="P34" s="394" t="s">
        <v>127</v>
      </c>
      <c r="Q34" s="397"/>
      <c r="R34" s="564" t="s">
        <v>38</v>
      </c>
      <c r="S34" s="564">
        <v>2021</v>
      </c>
    </row>
    <row r="35" spans="1:19" ht="15.75" customHeight="1">
      <c r="C35" s="241"/>
      <c r="D35" s="241"/>
      <c r="P35" s="396" t="s">
        <v>128</v>
      </c>
      <c r="Q35" s="397"/>
      <c r="R35" s="571" t="s">
        <v>38</v>
      </c>
      <c r="S35" s="572">
        <v>2021</v>
      </c>
    </row>
    <row r="36" spans="1:19" ht="15.75" customHeight="1">
      <c r="C36" s="241"/>
      <c r="D36" s="241"/>
      <c r="P36" s="471" t="s">
        <v>129</v>
      </c>
      <c r="Q36" s="460"/>
      <c r="R36" s="343" t="s">
        <v>35</v>
      </c>
      <c r="S36" s="343">
        <v>2021</v>
      </c>
    </row>
    <row r="37" spans="1:19" ht="15.75" customHeight="1">
      <c r="C37" s="241"/>
      <c r="D37" s="241"/>
      <c r="P37" s="567" t="s">
        <v>130</v>
      </c>
      <c r="Q37" s="460"/>
      <c r="R37" s="568" t="s">
        <v>38</v>
      </c>
      <c r="S37" s="569">
        <v>2021</v>
      </c>
    </row>
    <row r="38" spans="1:19" ht="15.75" customHeight="1">
      <c r="P38" s="471" t="s">
        <v>131</v>
      </c>
      <c r="Q38" s="460"/>
      <c r="R38" s="343" t="s">
        <v>46</v>
      </c>
      <c r="S38" s="343">
        <v>2021</v>
      </c>
    </row>
    <row r="39" spans="1:19" ht="15.75" customHeight="1">
      <c r="P39" s="567" t="s">
        <v>132</v>
      </c>
      <c r="Q39" s="460"/>
      <c r="R39" s="568" t="s">
        <v>75</v>
      </c>
      <c r="S39" s="569">
        <v>2021</v>
      </c>
    </row>
    <row r="40" spans="1:19" ht="15.75" customHeight="1">
      <c r="P40" s="471" t="s">
        <v>110</v>
      </c>
      <c r="Q40" s="460"/>
      <c r="R40" s="343" t="s">
        <v>38</v>
      </c>
      <c r="S40" s="343">
        <v>2022</v>
      </c>
    </row>
    <row r="41" spans="1:19" ht="15.75" customHeight="1">
      <c r="P41" s="567" t="s">
        <v>874</v>
      </c>
      <c r="Q41" s="460"/>
      <c r="R41" s="568" t="s">
        <v>38</v>
      </c>
      <c r="S41" s="569">
        <v>2022</v>
      </c>
    </row>
    <row r="42" spans="1:19" ht="15.75" customHeight="1">
      <c r="H42" s="241"/>
      <c r="I42" s="241"/>
      <c r="P42" s="471" t="s">
        <v>807</v>
      </c>
      <c r="Q42" s="460"/>
      <c r="R42" s="343" t="s">
        <v>46</v>
      </c>
      <c r="S42" s="343">
        <v>2022</v>
      </c>
    </row>
    <row r="43" spans="1:19" ht="15.75" customHeight="1">
      <c r="H43" s="241"/>
      <c r="I43" s="241"/>
      <c r="P43" s="567" t="s">
        <v>875</v>
      </c>
      <c r="Q43" s="460"/>
      <c r="R43" s="568" t="s">
        <v>46</v>
      </c>
      <c r="S43" s="569">
        <v>2022</v>
      </c>
    </row>
    <row r="44" spans="1:19" ht="15.75" customHeight="1">
      <c r="H44" s="241"/>
      <c r="I44" s="241"/>
    </row>
    <row r="45" spans="1:19" ht="15.75" customHeight="1">
      <c r="H45" s="241"/>
      <c r="I45" s="241"/>
    </row>
    <row r="46" spans="1:19" ht="15.75" customHeight="1">
      <c r="H46" s="241"/>
      <c r="I46" s="241"/>
    </row>
    <row r="47" spans="1:19" ht="15.75" customHeight="1">
      <c r="H47" s="241"/>
      <c r="I47" s="241"/>
    </row>
    <row r="48" spans="1:19" ht="15.75" customHeight="1">
      <c r="H48" s="241"/>
      <c r="I48" s="241"/>
    </row>
    <row r="49" spans="8:9" ht="15.75" customHeight="1">
      <c r="H49" s="241"/>
      <c r="I49" s="241"/>
    </row>
    <row r="50" spans="8:9" ht="15.75" customHeight="1">
      <c r="H50" s="241"/>
      <c r="I50" s="241"/>
    </row>
    <row r="51" spans="8:9" ht="15.75" customHeight="1">
      <c r="H51" s="241"/>
      <c r="I51" s="241"/>
    </row>
    <row r="52" spans="8:9" ht="15.75" customHeight="1"/>
    <row r="53" spans="8:9" ht="15.75" customHeight="1"/>
    <row r="54" spans="8:9" ht="15.75" customHeight="1"/>
    <row r="55" spans="8:9" ht="15.75" customHeight="1"/>
    <row r="56" spans="8:9" ht="15.75" customHeight="1"/>
    <row r="57" spans="8:9" ht="15.75" customHeight="1"/>
    <row r="58" spans="8:9" ht="15.75" customHeight="1"/>
    <row r="59" spans="8:9" ht="15.75" customHeight="1"/>
    <row r="60" spans="8:9" ht="15.75" customHeight="1"/>
    <row r="61" spans="8:9" ht="15.75" customHeight="1"/>
    <row r="62" spans="8:9" ht="15.75" customHeight="1"/>
    <row r="63" spans="8:9" ht="15.75" customHeight="1"/>
    <row r="64" spans="8:9" ht="15.75" customHeight="1"/>
    <row r="65" s="240" customFormat="1" ht="15.75" customHeight="1"/>
    <row r="66" s="240" customFormat="1" ht="15.75" customHeight="1"/>
    <row r="67" s="240" customFormat="1" ht="15.75" customHeight="1"/>
    <row r="68" s="240" customFormat="1" ht="15.75" customHeight="1"/>
    <row r="69" s="240" customFormat="1" ht="15.75" customHeight="1"/>
    <row r="70" s="240" customFormat="1" ht="15.75" customHeight="1"/>
    <row r="71" s="240" customFormat="1" ht="15.75" customHeight="1"/>
    <row r="72" s="240" customFormat="1" ht="15.75" customHeight="1"/>
    <row r="73" s="240" customFormat="1" ht="15.75" customHeight="1"/>
    <row r="74" s="240" customFormat="1" ht="15.75" customHeight="1"/>
    <row r="75" s="240" customFormat="1" ht="15.75" customHeight="1"/>
    <row r="76" s="240" customFormat="1" ht="15.75" customHeight="1"/>
    <row r="77" s="240" customFormat="1" ht="15.75" customHeight="1"/>
    <row r="78" s="240" customFormat="1" ht="15.75" customHeight="1"/>
    <row r="79" s="240" customFormat="1" ht="15.75" customHeight="1"/>
    <row r="80" s="240" customFormat="1" ht="15.75" customHeight="1"/>
    <row r="81" s="240" customFormat="1" ht="15.75" customHeight="1"/>
    <row r="82" s="240" customFormat="1" ht="15.75" customHeight="1"/>
    <row r="83" s="240" customFormat="1" ht="15.75" customHeight="1"/>
    <row r="84" s="240" customFormat="1" ht="15.75" customHeight="1"/>
    <row r="85" s="240" customFormat="1" ht="15.75" customHeight="1"/>
    <row r="86" s="240" customFormat="1" ht="15.75" customHeight="1"/>
    <row r="87" s="240" customFormat="1" ht="15.75" customHeight="1"/>
    <row r="88" s="240" customFormat="1" ht="15.75" customHeight="1"/>
    <row r="89" s="240" customFormat="1" ht="15.75" customHeight="1"/>
    <row r="90" s="240" customFormat="1" ht="15.75" customHeight="1"/>
    <row r="91" s="240" customFormat="1" ht="15.75" customHeight="1"/>
    <row r="92" s="240" customFormat="1" ht="15.75" customHeight="1"/>
    <row r="93" s="240" customFormat="1" ht="15.75" customHeight="1"/>
    <row r="94" s="240" customFormat="1" ht="15.75" customHeight="1"/>
    <row r="95" s="240" customFormat="1" ht="15.75" customHeight="1"/>
    <row r="96" s="240" customFormat="1" ht="15.75" customHeight="1"/>
    <row r="97" s="240" customFormat="1" ht="15.75" customHeight="1"/>
    <row r="98" s="240" customFormat="1" ht="15.75" customHeight="1"/>
    <row r="99" s="240" customFormat="1" ht="15.75" customHeight="1"/>
    <row r="100" s="240" customFormat="1" ht="15.75" customHeight="1"/>
    <row r="101" s="240" customFormat="1" ht="15.75" customHeight="1"/>
    <row r="102" s="240" customFormat="1" ht="15.75" customHeight="1"/>
    <row r="103" s="240" customFormat="1" ht="15.75" customHeight="1"/>
    <row r="104" s="240" customFormat="1" ht="15.75" customHeight="1"/>
    <row r="105" s="240" customFormat="1" ht="15.75" customHeight="1"/>
    <row r="106" s="240" customFormat="1" ht="15.75" customHeight="1"/>
    <row r="107" s="240" customFormat="1" ht="15.75" customHeight="1"/>
    <row r="108" s="240" customFormat="1" ht="15.75" customHeight="1"/>
    <row r="109" s="240" customFormat="1" ht="15.75" customHeight="1"/>
    <row r="110" s="240" customFormat="1" ht="15.75" customHeight="1"/>
    <row r="111" s="240" customFormat="1" ht="15.75" customHeight="1"/>
    <row r="112" s="240" customFormat="1" ht="15.75" customHeight="1"/>
    <row r="113" s="240" customFormat="1" ht="15.75" customHeight="1"/>
    <row r="114" s="240" customFormat="1" ht="15.75" customHeight="1"/>
    <row r="115" s="240" customFormat="1" ht="15.75" customHeight="1"/>
    <row r="116" s="240" customFormat="1" ht="15.75" customHeight="1"/>
    <row r="117" s="240" customFormat="1" ht="15.75" customHeight="1"/>
    <row r="118" s="240" customFormat="1" ht="15.75" customHeight="1"/>
    <row r="119" s="240" customFormat="1" ht="15.75" customHeight="1"/>
    <row r="120" s="240" customFormat="1" ht="15.75" customHeight="1"/>
    <row r="121" s="240" customFormat="1" ht="15.75" customHeight="1"/>
    <row r="122" s="240" customFormat="1" ht="15.75" customHeight="1"/>
    <row r="123" s="240" customFormat="1" ht="15.75" customHeight="1"/>
    <row r="124" s="240" customFormat="1" ht="15.75" customHeight="1"/>
    <row r="125" s="240" customFormat="1" ht="15.75" customHeight="1"/>
    <row r="126" s="240" customFormat="1" ht="15.75" customHeight="1"/>
    <row r="127" s="240" customFormat="1" ht="15.75" customHeight="1"/>
    <row r="128" s="240" customFormat="1" ht="15.75" customHeight="1"/>
    <row r="129" s="240" customFormat="1" ht="15.75" customHeight="1"/>
    <row r="130" s="240" customFormat="1" ht="15.75" customHeight="1"/>
    <row r="131" s="240" customFormat="1" ht="15.75" customHeight="1"/>
    <row r="132" s="240" customFormat="1" ht="15.75" customHeight="1"/>
    <row r="133" s="240" customFormat="1" ht="15.75" customHeight="1"/>
    <row r="134" s="240" customFormat="1" ht="15.75" customHeight="1"/>
    <row r="135" s="240" customFormat="1" ht="15.75" customHeight="1"/>
    <row r="136" s="240" customFormat="1" ht="15.75" customHeight="1"/>
    <row r="137" s="240" customFormat="1" ht="15.75" customHeight="1"/>
    <row r="138" s="240" customFormat="1" ht="15.75" customHeight="1"/>
    <row r="139" s="240" customFormat="1" ht="15.75" customHeight="1"/>
    <row r="140" s="240" customFormat="1" ht="15.75" customHeight="1"/>
    <row r="141" s="240" customFormat="1" ht="15.75" customHeight="1"/>
    <row r="142" s="240" customFormat="1" ht="15.75" customHeight="1"/>
    <row r="143" s="240" customFormat="1" ht="15.75" customHeight="1"/>
    <row r="144" s="240" customFormat="1" ht="15.75" customHeight="1"/>
    <row r="145" s="240" customFormat="1" ht="15.75" customHeight="1"/>
    <row r="146" s="240" customFormat="1" ht="15.75" customHeight="1"/>
    <row r="147" s="240" customFormat="1" ht="15.75" customHeight="1"/>
    <row r="148" s="240" customFormat="1" ht="15.75" customHeight="1"/>
    <row r="149" s="240" customFormat="1" ht="15.75" customHeight="1"/>
    <row r="150" s="240" customFormat="1" ht="15.75" customHeight="1"/>
    <row r="151" s="240" customFormat="1" ht="15.75" customHeight="1"/>
    <row r="152" s="240" customFormat="1" ht="15.75" customHeight="1"/>
    <row r="153" s="240" customFormat="1" ht="15.75" customHeight="1"/>
    <row r="154" s="240" customFormat="1" ht="15.75" customHeight="1"/>
    <row r="155" s="240" customFormat="1" ht="15.75" customHeight="1"/>
    <row r="156" s="240" customFormat="1" ht="15.75" customHeight="1"/>
    <row r="157" s="240" customFormat="1" ht="15.75" customHeight="1"/>
    <row r="158" s="240" customFormat="1" ht="15.75" customHeight="1"/>
    <row r="159" s="240" customFormat="1" ht="15.75" customHeight="1"/>
    <row r="160" s="240" customFormat="1" ht="15.75" customHeight="1"/>
    <row r="161" s="240" customFormat="1" ht="15.75" customHeight="1"/>
    <row r="162" s="240" customFormat="1" ht="15.75" customHeight="1"/>
    <row r="163" s="240" customFormat="1" ht="15.75" customHeight="1"/>
    <row r="164" s="240" customFormat="1" ht="15.75" customHeight="1"/>
    <row r="165" s="240" customFormat="1" ht="15.75" customHeight="1"/>
    <row r="166" s="240" customFormat="1" ht="15.75" customHeight="1"/>
    <row r="167" s="240" customFormat="1" ht="15.75" customHeight="1"/>
    <row r="168" s="240" customFormat="1" ht="15.75" customHeight="1"/>
    <row r="169" s="240" customFormat="1" ht="15.75" customHeight="1"/>
    <row r="170" s="240" customFormat="1" ht="15.75" customHeight="1"/>
    <row r="171" s="240" customFormat="1" ht="15.75" customHeight="1"/>
    <row r="172" s="240" customFormat="1" ht="15.75" customHeight="1"/>
    <row r="173" s="240" customFormat="1" ht="15.75" customHeight="1"/>
    <row r="174" s="240" customFormat="1" ht="15.75" customHeight="1"/>
    <row r="175" s="240" customFormat="1" ht="15.75" customHeight="1"/>
    <row r="176" s="240" customFormat="1" ht="15.75" customHeight="1"/>
    <row r="177" s="240" customFormat="1" ht="15.75" customHeight="1"/>
    <row r="178" s="240" customFormat="1" ht="15.75" customHeight="1"/>
    <row r="179" s="240" customFormat="1" ht="15.75" customHeight="1"/>
    <row r="180" s="240" customFormat="1" ht="15.75" customHeight="1"/>
    <row r="181" s="240" customFormat="1" ht="15.75" customHeight="1"/>
    <row r="182" s="240" customFormat="1" ht="15.75" customHeight="1"/>
    <row r="183" s="240" customFormat="1" ht="15.75" customHeight="1"/>
    <row r="184" s="240" customFormat="1" ht="15.75" customHeight="1"/>
    <row r="185" s="240" customFormat="1" ht="15.75" customHeight="1"/>
    <row r="186" s="240" customFormat="1" ht="15.75" customHeight="1"/>
    <row r="187" s="240" customFormat="1" ht="15.75" customHeight="1"/>
    <row r="188" s="240" customFormat="1" ht="15.75" customHeight="1"/>
    <row r="189" s="240" customFormat="1" ht="15.75" customHeight="1"/>
    <row r="190" s="240" customFormat="1" ht="15.75" customHeight="1"/>
    <row r="191" s="240" customFormat="1" ht="15.75" customHeight="1"/>
    <row r="192" s="240" customFormat="1" ht="15.75" customHeight="1"/>
    <row r="193" s="240" customFormat="1" ht="15.75" customHeight="1"/>
    <row r="194" s="240" customFormat="1" ht="15.75" customHeight="1"/>
    <row r="195" s="240" customFormat="1" ht="15.75" customHeight="1"/>
    <row r="196" s="240" customFormat="1" ht="15.75" customHeight="1"/>
    <row r="197" s="240" customFormat="1" ht="15.75" customHeight="1"/>
    <row r="198" s="240" customFormat="1" ht="15.75" customHeight="1"/>
    <row r="199" s="240" customFormat="1" ht="15.75" customHeight="1"/>
    <row r="200" s="240" customFormat="1" ht="15.75" customHeight="1"/>
    <row r="201" s="240" customFormat="1" ht="15.75" customHeight="1"/>
    <row r="202" s="240" customFormat="1" ht="15.75" customHeight="1"/>
    <row r="203" s="240" customFormat="1" ht="15.75" customHeight="1"/>
    <row r="204" s="240" customFormat="1" ht="15.75" customHeight="1"/>
    <row r="205" s="240" customFormat="1" ht="15.75" customHeight="1"/>
    <row r="206" s="240" customFormat="1" ht="15.75" customHeight="1"/>
    <row r="207" s="240" customFormat="1" ht="15.75" customHeight="1"/>
    <row r="208" s="240" customFormat="1" ht="15.75" customHeight="1"/>
    <row r="209" s="240" customFormat="1" ht="15.75" customHeight="1"/>
    <row r="210" s="240" customFormat="1" ht="15.75" customHeight="1"/>
    <row r="211" s="240" customFormat="1" ht="15.75" customHeight="1"/>
    <row r="212" s="240" customFormat="1" ht="15.75" customHeight="1"/>
    <row r="213" s="240" customFormat="1" ht="15.75" customHeight="1"/>
    <row r="214" s="240" customFormat="1" ht="15.75" customHeight="1"/>
    <row r="215" s="240" customFormat="1" ht="15.75" customHeight="1"/>
    <row r="216" s="240" customFormat="1" ht="15.75" customHeight="1"/>
    <row r="217" s="240" customFormat="1" ht="15.75" customHeight="1"/>
    <row r="218" s="240" customFormat="1" ht="15.75" customHeight="1"/>
    <row r="219" s="240" customFormat="1" ht="15.75" customHeight="1"/>
    <row r="220" s="240" customFormat="1" ht="15.75" customHeight="1"/>
    <row r="221" s="240" customFormat="1" ht="15.75" customHeight="1"/>
    <row r="222" s="240" customFormat="1" ht="15.75" customHeight="1"/>
    <row r="223" s="240" customFormat="1" ht="15.75" customHeight="1"/>
    <row r="224" s="240" customFormat="1" ht="15.75" customHeight="1"/>
    <row r="225" s="240" customFormat="1" ht="15.75" customHeight="1"/>
    <row r="226" s="240" customFormat="1" ht="15.75" customHeight="1"/>
    <row r="227" s="240" customFormat="1" ht="15.75" customHeight="1"/>
    <row r="228" s="240" customFormat="1" ht="15.75" customHeight="1"/>
    <row r="229" s="240" customFormat="1" ht="15.75" customHeight="1"/>
    <row r="230" s="240" customFormat="1" ht="15.75" customHeight="1"/>
    <row r="231" s="240" customFormat="1" ht="15.75" customHeight="1"/>
    <row r="232" s="240" customFormat="1" ht="15.75" customHeight="1"/>
    <row r="233" s="240" customFormat="1" ht="15.75" customHeight="1"/>
    <row r="234" s="240" customFormat="1" ht="15.75" customHeight="1"/>
    <row r="235" s="240" customFormat="1" ht="15.75" customHeight="1"/>
    <row r="236" s="240" customFormat="1" ht="15.75" customHeight="1"/>
    <row r="237" s="240" customFormat="1" ht="15.75" customHeight="1"/>
    <row r="238" s="240" customFormat="1" ht="15.75" customHeight="1"/>
    <row r="239" s="240" customFormat="1" ht="15.75" customHeight="1"/>
    <row r="240" s="240" customFormat="1" ht="15.75" customHeight="1"/>
    <row r="241" s="240" customFormat="1" ht="15.75" customHeight="1"/>
    <row r="242" s="240" customFormat="1" ht="15.75" customHeight="1"/>
    <row r="243" s="240" customFormat="1" ht="15.75" customHeight="1"/>
    <row r="244" s="240" customFormat="1" ht="15.75" customHeight="1"/>
    <row r="245" s="240" customFormat="1" ht="15.75" customHeight="1"/>
    <row r="246" s="240" customFormat="1" ht="15.75" customHeight="1"/>
    <row r="247" s="240" customFormat="1" ht="15.75" customHeight="1"/>
    <row r="248" s="240" customFormat="1" ht="15.75" customHeight="1"/>
    <row r="249" s="240" customFormat="1" ht="15.75" customHeight="1"/>
    <row r="250" s="240" customFormat="1" ht="15.75" customHeight="1"/>
    <row r="251" s="240" customFormat="1" ht="15.75" customHeight="1"/>
    <row r="252" s="240" customFormat="1" ht="15.75" customHeight="1"/>
    <row r="253" s="240" customFormat="1" ht="15.75" customHeight="1"/>
    <row r="254" s="240" customFormat="1" ht="15.75" customHeight="1"/>
    <row r="255" s="240" customFormat="1" ht="15.75" customHeight="1"/>
    <row r="256" s="240" customFormat="1" ht="15.75" customHeight="1"/>
    <row r="257" s="240" customFormat="1" ht="15.75" customHeight="1"/>
    <row r="258" s="240" customFormat="1" ht="15.75" customHeight="1"/>
    <row r="259" s="240" customFormat="1" ht="15.75" customHeight="1"/>
    <row r="260" s="240" customFormat="1" ht="15.75" customHeight="1"/>
    <row r="261" s="240" customFormat="1" ht="15.75" customHeight="1"/>
    <row r="262" s="240" customFormat="1" ht="15.75" customHeight="1"/>
    <row r="263" s="240" customFormat="1" ht="15.75" customHeight="1"/>
    <row r="264" s="240" customFormat="1" ht="15.75" customHeight="1"/>
    <row r="265" s="240" customFormat="1" ht="15.75" customHeight="1"/>
    <row r="266" s="240" customFormat="1" ht="15.75" customHeight="1"/>
    <row r="267" s="240" customFormat="1" ht="15.75" customHeight="1"/>
    <row r="268" s="240" customFormat="1" ht="15.75" customHeight="1"/>
    <row r="269" s="240" customFormat="1" ht="15.75" customHeight="1"/>
    <row r="270" s="240" customFormat="1" ht="15.75" customHeight="1"/>
    <row r="271" s="240" customFormat="1" ht="15.75" customHeight="1"/>
    <row r="272" s="240" customFormat="1" ht="15.75" customHeight="1"/>
    <row r="273" s="240" customFormat="1" ht="15.75" customHeight="1"/>
    <row r="274" s="240" customFormat="1" ht="15.75" customHeight="1"/>
    <row r="275" s="240" customFormat="1" ht="15.75" customHeight="1"/>
    <row r="276" s="240" customFormat="1" ht="15.75" customHeight="1"/>
    <row r="277" s="240" customFormat="1" ht="15.75" customHeight="1"/>
    <row r="278" s="240" customFormat="1" ht="15.75" customHeight="1"/>
    <row r="279" s="240" customFormat="1" ht="15.75" customHeight="1"/>
    <row r="280" s="240" customFormat="1" ht="15.75" customHeight="1"/>
    <row r="281" s="240" customFormat="1" ht="15.75" customHeight="1"/>
    <row r="282" s="240" customFormat="1" ht="15.75" customHeight="1"/>
    <row r="283" s="240" customFormat="1" ht="15.75" customHeight="1"/>
    <row r="284" s="240" customFormat="1" ht="15.75" customHeight="1"/>
    <row r="285" s="240" customFormat="1" ht="15.75" customHeight="1"/>
    <row r="286" s="240" customFormat="1" ht="15.75" customHeight="1"/>
    <row r="287" s="240" customFormat="1" ht="15.75" customHeight="1"/>
    <row r="288" s="240" customFormat="1" ht="15.75" customHeight="1"/>
    <row r="289" s="240" customFormat="1" ht="15.75" customHeight="1"/>
    <row r="290" s="240" customFormat="1" ht="15.75" customHeight="1"/>
    <row r="291" s="240" customFormat="1" ht="15.75" customHeight="1"/>
    <row r="292" s="240" customFormat="1" ht="15.75" customHeight="1"/>
    <row r="293" s="240" customFormat="1" ht="15.75" customHeight="1"/>
    <row r="294" s="240" customFormat="1" ht="15.75" customHeight="1"/>
    <row r="295" s="240" customFormat="1" ht="15.75" customHeight="1"/>
    <row r="296" s="240" customFormat="1" ht="15.75" customHeight="1"/>
    <row r="297" s="240" customFormat="1" ht="15.75" customHeight="1"/>
    <row r="298" s="240" customFormat="1" ht="15.75" customHeight="1"/>
    <row r="299" s="240" customFormat="1" ht="15.75" customHeight="1"/>
    <row r="300" s="240" customFormat="1" ht="15.75" customHeight="1"/>
    <row r="301" s="240" customFormat="1" ht="15.75" customHeight="1"/>
    <row r="302" s="240" customFormat="1" ht="15.75" customHeight="1"/>
    <row r="303" s="240" customFormat="1" ht="15.75" customHeight="1"/>
    <row r="304" s="240" customFormat="1" ht="15.75" customHeight="1"/>
    <row r="305" s="240" customFormat="1" ht="15.75" customHeight="1"/>
    <row r="306" s="240" customFormat="1" ht="15.75" customHeight="1"/>
    <row r="307" s="240" customFormat="1" ht="15.75" customHeight="1"/>
    <row r="308" s="240" customFormat="1" ht="15.75" customHeight="1"/>
    <row r="309" s="240" customFormat="1" ht="15.75" customHeight="1"/>
    <row r="310" s="240" customFormat="1" ht="15.75" customHeight="1"/>
    <row r="311" s="240" customFormat="1" ht="15.75" customHeight="1"/>
    <row r="312" s="240" customFormat="1" ht="15.75" customHeight="1"/>
    <row r="313" s="240" customFormat="1" ht="15.75" customHeight="1"/>
    <row r="314" s="240" customFormat="1" ht="15.75" customHeight="1"/>
    <row r="315" s="240" customFormat="1" ht="15.75" customHeight="1"/>
    <row r="316" s="240" customFormat="1" ht="15.75" customHeight="1"/>
    <row r="317" s="240" customFormat="1" ht="15.75" customHeight="1"/>
    <row r="318" s="240" customFormat="1" ht="15.75" customHeight="1"/>
    <row r="319" s="240" customFormat="1" ht="15.75" customHeight="1"/>
    <row r="320" s="240" customFormat="1" ht="15.75" customHeight="1"/>
    <row r="321" s="240" customFormat="1" ht="15.75" customHeight="1"/>
    <row r="322" s="240" customFormat="1" ht="15.75" customHeight="1"/>
    <row r="323" s="240" customFormat="1" ht="15.75" customHeight="1"/>
    <row r="324" s="240" customFormat="1" ht="15.75" customHeight="1"/>
    <row r="325" s="240" customFormat="1" ht="15.75" customHeight="1"/>
    <row r="326" s="240" customFormat="1" ht="15.75" customHeight="1"/>
    <row r="327" s="240" customFormat="1" ht="15.75" customHeight="1"/>
    <row r="328" s="240" customFormat="1" ht="15.75" customHeight="1"/>
    <row r="329" s="240" customFormat="1" ht="15.75" customHeight="1"/>
    <row r="330" s="240" customFormat="1" ht="15.75" customHeight="1"/>
    <row r="331" s="240" customFormat="1" ht="15.75" customHeight="1"/>
    <row r="332" s="240" customFormat="1" ht="15.75" customHeight="1"/>
    <row r="333" s="240" customFormat="1" ht="15.75" customHeight="1"/>
    <row r="334" s="240" customFormat="1" ht="15.75" customHeight="1"/>
    <row r="335" s="240" customFormat="1" ht="15.75" customHeight="1"/>
    <row r="336" s="240" customFormat="1" ht="15.75" customHeight="1"/>
    <row r="337" s="240" customFormat="1" ht="15.75" customHeight="1"/>
    <row r="338" s="240" customFormat="1" ht="15.75" customHeight="1"/>
    <row r="339" s="240" customFormat="1" ht="15.75" customHeight="1"/>
    <row r="340" s="240" customFormat="1" ht="15.75" customHeight="1"/>
    <row r="341" s="240" customFormat="1" ht="15.75" customHeight="1"/>
    <row r="342" s="240" customFormat="1" ht="15.75" customHeight="1"/>
    <row r="343" s="240" customFormat="1" ht="15.75" customHeight="1"/>
    <row r="344" s="240" customFormat="1" ht="15.75" customHeight="1"/>
    <row r="345" s="240" customFormat="1" ht="15.75" customHeight="1"/>
    <row r="346" s="240" customFormat="1" ht="15.75" customHeight="1"/>
    <row r="347" s="240" customFormat="1" ht="15.75" customHeight="1"/>
    <row r="348" s="240" customFormat="1" ht="15.75" customHeight="1"/>
    <row r="349" s="240" customFormat="1" ht="15.75" customHeight="1"/>
    <row r="350" s="240" customFormat="1" ht="15.75" customHeight="1"/>
    <row r="351" s="240" customFormat="1" ht="15.75" customHeight="1"/>
    <row r="352" s="240" customFormat="1" ht="15.75" customHeight="1"/>
    <row r="353" s="240" customFormat="1" ht="15.75" customHeight="1"/>
    <row r="354" s="240" customFormat="1" ht="15.75" customHeight="1"/>
    <row r="355" s="240" customFormat="1" ht="15.75" customHeight="1"/>
    <row r="356" s="240" customFormat="1" ht="15.75" customHeight="1"/>
    <row r="357" s="240" customFormat="1" ht="15.75" customHeight="1"/>
    <row r="358" s="240" customFormat="1" ht="15.75" customHeight="1"/>
    <row r="359" s="240" customFormat="1" ht="15.75" customHeight="1"/>
    <row r="360" s="240" customFormat="1" ht="15.75" customHeight="1"/>
    <row r="361" s="240" customFormat="1" ht="15.75" customHeight="1"/>
    <row r="362" s="240" customFormat="1" ht="15.75" customHeight="1"/>
    <row r="363" s="240" customFormat="1" ht="15.75" customHeight="1"/>
    <row r="364" s="240" customFormat="1" ht="15.75" customHeight="1"/>
    <row r="365" s="240" customFormat="1" ht="15.75" customHeight="1"/>
    <row r="366" s="240" customFormat="1" ht="15.75" customHeight="1"/>
    <row r="367" s="240" customFormat="1" ht="15.75" customHeight="1"/>
    <row r="368" s="240" customFormat="1" ht="15.75" customHeight="1"/>
    <row r="369" s="240" customFormat="1" ht="15.75" customHeight="1"/>
    <row r="370" s="240" customFormat="1" ht="15.75" customHeight="1"/>
    <row r="371" s="240" customFormat="1" ht="15.75" customHeight="1"/>
    <row r="372" s="240" customFormat="1" ht="15.75" customHeight="1"/>
    <row r="373" s="240" customFormat="1" ht="15.75" customHeight="1"/>
    <row r="374" s="240" customFormat="1" ht="15.75" customHeight="1"/>
    <row r="375" s="240" customFormat="1" ht="15.75" customHeight="1"/>
    <row r="376" s="240" customFormat="1" ht="15.75" customHeight="1"/>
    <row r="377" s="240" customFormat="1" ht="15.75" customHeight="1"/>
    <row r="378" s="240" customFormat="1" ht="15.75" customHeight="1"/>
    <row r="379" s="240" customFormat="1" ht="15.75" customHeight="1"/>
    <row r="380" s="240" customFormat="1" ht="15.75" customHeight="1"/>
    <row r="381" s="240" customFormat="1" ht="15.75" customHeight="1"/>
    <row r="382" s="240" customFormat="1" ht="15.75" customHeight="1"/>
    <row r="383" s="240" customFormat="1" ht="15.75" customHeight="1"/>
    <row r="384" s="240" customFormat="1" ht="15.75" customHeight="1"/>
    <row r="385" s="240" customFormat="1" ht="15.75" customHeight="1"/>
    <row r="386" s="240" customFormat="1" ht="15.75" customHeight="1"/>
    <row r="387" s="240" customFormat="1" ht="15.75" customHeight="1"/>
    <row r="388" s="240" customFormat="1" ht="15.75" customHeight="1"/>
    <row r="389" s="240" customFormat="1" ht="15.75" customHeight="1"/>
    <row r="390" s="240" customFormat="1" ht="15.75" customHeight="1"/>
    <row r="391" s="240" customFormat="1" ht="15.75" customHeight="1"/>
    <row r="392" s="240" customFormat="1" ht="15.75" customHeight="1"/>
    <row r="393" s="240" customFormat="1" ht="15.75" customHeight="1"/>
    <row r="394" s="240" customFormat="1" ht="15.75" customHeight="1"/>
    <row r="395" s="240" customFormat="1" ht="15.75" customHeight="1"/>
    <row r="396" s="240" customFormat="1" ht="15.75" customHeight="1"/>
    <row r="397" s="240" customFormat="1" ht="15.75" customHeight="1"/>
    <row r="398" s="240" customFormat="1" ht="15.75" customHeight="1"/>
    <row r="399" s="240" customFormat="1" ht="15.75" customHeight="1"/>
    <row r="400" s="240" customFormat="1" ht="15.75" customHeight="1"/>
    <row r="401" s="240" customFormat="1" ht="15.75" customHeight="1"/>
    <row r="402" s="240" customFormat="1" ht="15.75" customHeight="1"/>
    <row r="403" s="240" customFormat="1" ht="15.75" customHeight="1"/>
    <row r="404" s="240" customFormat="1" ht="15.75" customHeight="1"/>
    <row r="405" s="240" customFormat="1" ht="15.75" customHeight="1"/>
    <row r="406" s="240" customFormat="1" ht="15.75" customHeight="1"/>
    <row r="407" s="240" customFormat="1" ht="15.75" customHeight="1"/>
    <row r="408" s="240" customFormat="1" ht="15.75" customHeight="1"/>
    <row r="409" s="240" customFormat="1" ht="15.75" customHeight="1"/>
    <row r="410" s="240" customFormat="1" ht="15.75" customHeight="1"/>
    <row r="411" s="240" customFormat="1" ht="15.75" customHeight="1"/>
    <row r="412" s="240" customFormat="1" ht="15.75" customHeight="1"/>
    <row r="413" s="240" customFormat="1" ht="15.75" customHeight="1"/>
    <row r="414" s="240" customFormat="1" ht="15.75" customHeight="1"/>
    <row r="415" s="240" customFormat="1" ht="15.75" customHeight="1"/>
    <row r="416" s="240" customFormat="1" ht="15.75" customHeight="1"/>
    <row r="417" s="240" customFormat="1" ht="15.75" customHeight="1"/>
    <row r="418" s="240" customFormat="1" ht="15.75" customHeight="1"/>
    <row r="419" s="240" customFormat="1" ht="15.75" customHeight="1"/>
    <row r="420" s="240" customFormat="1" ht="15.75" customHeight="1"/>
    <row r="421" s="240" customFormat="1" ht="15.75" customHeight="1"/>
    <row r="422" s="240" customFormat="1" ht="15.75" customHeight="1"/>
    <row r="423" s="240" customFormat="1" ht="15.75" customHeight="1"/>
    <row r="424" s="240" customFormat="1" ht="15.75" customHeight="1"/>
    <row r="425" s="240" customFormat="1" ht="15.75" customHeight="1"/>
    <row r="426" s="240" customFormat="1" ht="15.75" customHeight="1"/>
    <row r="427" s="240" customFormat="1" ht="15.75" customHeight="1"/>
    <row r="428" s="240" customFormat="1" ht="15.75" customHeight="1"/>
    <row r="429" s="240" customFormat="1" ht="15.75" customHeight="1"/>
    <row r="430" s="240" customFormat="1" ht="15.75" customHeight="1"/>
    <row r="431" s="240" customFormat="1" ht="15.75" customHeight="1"/>
    <row r="432" s="240" customFormat="1" ht="15.75" customHeight="1"/>
    <row r="433" s="240" customFormat="1" ht="15.75" customHeight="1"/>
    <row r="434" s="240" customFormat="1" ht="15.75" customHeight="1"/>
    <row r="435" s="240" customFormat="1" ht="15.75" customHeight="1"/>
    <row r="436" s="240" customFormat="1" ht="15.75" customHeight="1"/>
    <row r="437" s="240" customFormat="1" ht="15.75" customHeight="1"/>
    <row r="438" s="240" customFormat="1" ht="15.75" customHeight="1"/>
    <row r="439" s="240" customFormat="1" ht="15.75" customHeight="1"/>
    <row r="440" s="240" customFormat="1" ht="15.75" customHeight="1"/>
    <row r="441" s="240" customFormat="1" ht="15.75" customHeight="1"/>
    <row r="442" s="240" customFormat="1" ht="15.75" customHeight="1"/>
    <row r="443" s="240" customFormat="1" ht="15.75" customHeight="1"/>
    <row r="444" s="240" customFormat="1" ht="15.75" customHeight="1"/>
    <row r="445" s="240" customFormat="1" ht="15.75" customHeight="1"/>
    <row r="446" s="240" customFormat="1" ht="15.75" customHeight="1"/>
    <row r="447" s="240" customFormat="1" ht="15.75" customHeight="1"/>
    <row r="448" s="240" customFormat="1" ht="15.75" customHeight="1"/>
    <row r="449" s="240" customFormat="1" ht="15.75" customHeight="1"/>
    <row r="450" s="240" customFormat="1" ht="15.75" customHeight="1"/>
    <row r="451" s="240" customFormat="1" ht="15.75" customHeight="1"/>
    <row r="452" s="240" customFormat="1" ht="15.75" customHeight="1"/>
    <row r="453" s="240" customFormat="1" ht="15.75" customHeight="1"/>
    <row r="454" s="240" customFormat="1" ht="15.75" customHeight="1"/>
    <row r="455" s="240" customFormat="1" ht="15.75" customHeight="1"/>
    <row r="456" s="240" customFormat="1" ht="15.75" customHeight="1"/>
    <row r="457" s="240" customFormat="1" ht="15.75" customHeight="1"/>
    <row r="458" s="240" customFormat="1" ht="15.75" customHeight="1"/>
    <row r="459" s="240" customFormat="1" ht="15.75" customHeight="1"/>
    <row r="460" s="240" customFormat="1" ht="15.75" customHeight="1"/>
    <row r="461" s="240" customFormat="1" ht="15.75" customHeight="1"/>
    <row r="462" s="240" customFormat="1" ht="15.75" customHeight="1"/>
    <row r="463" s="240" customFormat="1" ht="15.75" customHeight="1"/>
    <row r="464" s="240" customFormat="1" ht="15.75" customHeight="1"/>
    <row r="465" s="240" customFormat="1" ht="15.75" customHeight="1"/>
    <row r="466" s="240" customFormat="1" ht="15.75" customHeight="1"/>
    <row r="467" s="240" customFormat="1" ht="15.75" customHeight="1"/>
    <row r="468" s="240" customFormat="1" ht="15.75" customHeight="1"/>
    <row r="469" s="240" customFormat="1" ht="15.75" customHeight="1"/>
    <row r="470" s="240" customFormat="1" ht="15.75" customHeight="1"/>
    <row r="471" s="240" customFormat="1" ht="15.75" customHeight="1"/>
    <row r="472" s="240" customFormat="1" ht="15.75" customHeight="1"/>
    <row r="473" s="240" customFormat="1" ht="15.75" customHeight="1"/>
    <row r="474" s="240" customFormat="1" ht="15.75" customHeight="1"/>
    <row r="475" s="240" customFormat="1" ht="15.75" customHeight="1"/>
    <row r="476" s="240" customFormat="1" ht="15.75" customHeight="1"/>
    <row r="477" s="240" customFormat="1" ht="15.75" customHeight="1"/>
    <row r="478" s="240" customFormat="1" ht="15.75" customHeight="1"/>
    <row r="479" s="240" customFormat="1" ht="15.75" customHeight="1"/>
    <row r="480" s="240" customFormat="1" ht="15.75" customHeight="1"/>
    <row r="481" s="240" customFormat="1" ht="15.75" customHeight="1"/>
    <row r="482" s="240" customFormat="1" ht="15.75" customHeight="1"/>
    <row r="483" s="240" customFormat="1" ht="15.75" customHeight="1"/>
    <row r="484" s="240" customFormat="1" ht="15.75" customHeight="1"/>
    <row r="485" s="240" customFormat="1" ht="15.75" customHeight="1"/>
    <row r="486" s="240" customFormat="1" ht="15.75" customHeight="1"/>
    <row r="487" s="240" customFormat="1" ht="15.75" customHeight="1"/>
    <row r="488" s="240" customFormat="1" ht="15.75" customHeight="1"/>
    <row r="489" s="240" customFormat="1" ht="15.75" customHeight="1"/>
    <row r="490" s="240" customFormat="1" ht="15.75" customHeight="1"/>
    <row r="491" s="240" customFormat="1" ht="15.75" customHeight="1"/>
    <row r="492" s="240" customFormat="1" ht="15.75" customHeight="1"/>
    <row r="493" s="240" customFormat="1" ht="15.75" customHeight="1"/>
    <row r="494" s="240" customFormat="1" ht="15.75" customHeight="1"/>
    <row r="495" s="240" customFormat="1" ht="15.75" customHeight="1"/>
    <row r="496" s="240" customFormat="1" ht="15.75" customHeight="1"/>
    <row r="497" s="240" customFormat="1" ht="15.75" customHeight="1"/>
    <row r="498" s="240" customFormat="1" ht="15.75" customHeight="1"/>
    <row r="499" s="240" customFormat="1" ht="15.75" customHeight="1"/>
    <row r="500" s="240" customFormat="1" ht="15.75" customHeight="1"/>
    <row r="501" s="240" customFormat="1" ht="15.75" customHeight="1"/>
    <row r="502" s="240" customFormat="1" ht="15.75" customHeight="1"/>
    <row r="503" s="240" customFormat="1" ht="15.75" customHeight="1"/>
    <row r="504" s="240" customFormat="1" ht="15.75" customHeight="1"/>
    <row r="505" s="240" customFormat="1" ht="15.75" customHeight="1"/>
    <row r="506" s="240" customFormat="1" ht="15.75" customHeight="1"/>
    <row r="507" s="240" customFormat="1" ht="15.75" customHeight="1"/>
    <row r="508" s="240" customFormat="1" ht="15.75" customHeight="1"/>
    <row r="509" s="240" customFormat="1" ht="15.75" customHeight="1"/>
    <row r="510" s="240" customFormat="1" ht="15.75" customHeight="1"/>
    <row r="511" s="240" customFormat="1" ht="15.75" customHeight="1"/>
    <row r="512" s="240" customFormat="1" ht="15.75" customHeight="1"/>
    <row r="513" s="240" customFormat="1" ht="15.75" customHeight="1"/>
    <row r="514" s="240" customFormat="1" ht="15.75" customHeight="1"/>
    <row r="515" s="240" customFormat="1" ht="15.75" customHeight="1"/>
    <row r="516" s="240" customFormat="1" ht="15.75" customHeight="1"/>
    <row r="517" s="240" customFormat="1" ht="15.75" customHeight="1"/>
    <row r="518" s="240" customFormat="1" ht="15.75" customHeight="1"/>
    <row r="519" s="240" customFormat="1" ht="15.75" customHeight="1"/>
    <row r="520" s="240" customFormat="1" ht="15.75" customHeight="1"/>
    <row r="521" s="240" customFormat="1" ht="15.75" customHeight="1"/>
    <row r="522" s="240" customFormat="1" ht="15.75" customHeight="1"/>
    <row r="523" s="240" customFormat="1" ht="15.75" customHeight="1"/>
    <row r="524" s="240" customFormat="1" ht="15.75" customHeight="1"/>
    <row r="525" s="240" customFormat="1" ht="15.75" customHeight="1"/>
    <row r="526" s="240" customFormat="1" ht="15.75" customHeight="1"/>
    <row r="527" s="240" customFormat="1" ht="15.75" customHeight="1"/>
    <row r="528" s="240" customFormat="1" ht="15.75" customHeight="1"/>
    <row r="529" s="240" customFormat="1" ht="15.75" customHeight="1"/>
    <row r="530" s="240" customFormat="1" ht="15.75" customHeight="1"/>
    <row r="531" s="240" customFormat="1" ht="15.75" customHeight="1"/>
    <row r="532" s="240" customFormat="1" ht="15.75" customHeight="1"/>
    <row r="533" s="240" customFormat="1" ht="15.75" customHeight="1"/>
    <row r="534" s="240" customFormat="1" ht="15.75" customHeight="1"/>
    <row r="535" s="240" customFormat="1" ht="15.75" customHeight="1"/>
    <row r="536" s="240" customFormat="1" ht="15.75" customHeight="1"/>
    <row r="537" s="240" customFormat="1" ht="15.75" customHeight="1"/>
    <row r="538" s="240" customFormat="1" ht="15.75" customHeight="1"/>
    <row r="539" s="240" customFormat="1" ht="15.75" customHeight="1"/>
    <row r="540" s="240" customFormat="1" ht="15.75" customHeight="1"/>
    <row r="541" s="240" customFormat="1" ht="15.75" customHeight="1"/>
    <row r="542" s="240" customFormat="1" ht="15.75" customHeight="1"/>
    <row r="543" s="240" customFormat="1" ht="15.75" customHeight="1"/>
    <row r="544" s="240" customFormat="1" ht="15.75" customHeight="1"/>
    <row r="545" s="240" customFormat="1" ht="15.75" customHeight="1"/>
    <row r="546" s="240" customFormat="1" ht="15.75" customHeight="1"/>
    <row r="547" s="240" customFormat="1" ht="15.75" customHeight="1"/>
    <row r="548" s="240" customFormat="1" ht="15.75" customHeight="1"/>
    <row r="549" s="240" customFormat="1" ht="15.75" customHeight="1"/>
    <row r="550" s="240" customFormat="1" ht="15.75" customHeight="1"/>
    <row r="551" s="240" customFormat="1" ht="15.75" customHeight="1"/>
    <row r="552" s="240" customFormat="1" ht="15.75" customHeight="1"/>
    <row r="553" s="240" customFormat="1" ht="15.75" customHeight="1"/>
    <row r="554" s="240" customFormat="1" ht="15.75" customHeight="1"/>
    <row r="555" s="240" customFormat="1" ht="15.75" customHeight="1"/>
    <row r="556" s="240" customFormat="1" ht="15.75" customHeight="1"/>
    <row r="557" s="240" customFormat="1" ht="15.75" customHeight="1"/>
    <row r="558" s="240" customFormat="1" ht="15.75" customHeight="1"/>
    <row r="559" s="240" customFormat="1" ht="15.75" customHeight="1"/>
    <row r="560" s="240" customFormat="1" ht="15.75" customHeight="1"/>
    <row r="561" s="240" customFormat="1" ht="15.75" customHeight="1"/>
    <row r="562" s="240" customFormat="1" ht="15.75" customHeight="1"/>
    <row r="563" s="240" customFormat="1" ht="15.75" customHeight="1"/>
    <row r="564" s="240" customFormat="1" ht="15.75" customHeight="1"/>
    <row r="565" s="240" customFormat="1" ht="15.75" customHeight="1"/>
    <row r="566" s="240" customFormat="1" ht="15.75" customHeight="1"/>
    <row r="567" s="240" customFormat="1" ht="15.75" customHeight="1"/>
    <row r="568" s="240" customFormat="1" ht="15.75" customHeight="1"/>
    <row r="569" s="240" customFormat="1" ht="15.75" customHeight="1"/>
    <row r="570" s="240" customFormat="1" ht="15.75" customHeight="1"/>
    <row r="571" s="240" customFormat="1" ht="15.75" customHeight="1"/>
    <row r="572" s="240" customFormat="1" ht="15.75" customHeight="1"/>
    <row r="573" s="240" customFormat="1" ht="15.75" customHeight="1"/>
    <row r="574" s="240" customFormat="1" ht="15.75" customHeight="1"/>
    <row r="575" s="240" customFormat="1" ht="15.75" customHeight="1"/>
    <row r="576" s="240" customFormat="1" ht="15.75" customHeight="1"/>
    <row r="577" s="240" customFormat="1" ht="15.75" customHeight="1"/>
    <row r="578" s="240" customFormat="1" ht="15.75" customHeight="1"/>
    <row r="579" s="240" customFormat="1" ht="15.75" customHeight="1"/>
    <row r="580" s="240" customFormat="1" ht="15.75" customHeight="1"/>
    <row r="581" s="240" customFormat="1" ht="15.75" customHeight="1"/>
    <row r="582" s="240" customFormat="1" ht="15.75" customHeight="1"/>
    <row r="583" s="240" customFormat="1" ht="15.75" customHeight="1"/>
    <row r="584" s="240" customFormat="1" ht="15.75" customHeight="1"/>
    <row r="585" s="240" customFormat="1" ht="15.75" customHeight="1"/>
    <row r="586" s="240" customFormat="1" ht="15.75" customHeight="1"/>
    <row r="587" s="240" customFormat="1" ht="15.75" customHeight="1"/>
    <row r="588" s="240" customFormat="1" ht="15.75" customHeight="1"/>
    <row r="589" s="240" customFormat="1" ht="15.75" customHeight="1"/>
    <row r="590" s="240" customFormat="1" ht="15.75" customHeight="1"/>
    <row r="591" s="240" customFormat="1" ht="15.75" customHeight="1"/>
    <row r="592" s="240" customFormat="1" ht="15.75" customHeight="1"/>
    <row r="593" s="240" customFormat="1" ht="15.75" customHeight="1"/>
    <row r="594" s="240" customFormat="1" ht="15.75" customHeight="1"/>
    <row r="595" s="240" customFormat="1" ht="15.75" customHeight="1"/>
    <row r="596" s="240" customFormat="1" ht="15.75" customHeight="1"/>
    <row r="597" s="240" customFormat="1" ht="15.75" customHeight="1"/>
    <row r="598" s="240" customFormat="1" ht="15.75" customHeight="1"/>
    <row r="599" s="240" customFormat="1" ht="15.75" customHeight="1"/>
    <row r="600" s="240" customFormat="1" ht="15.75" customHeight="1"/>
    <row r="601" s="240" customFormat="1" ht="15.75" customHeight="1"/>
    <row r="602" s="240" customFormat="1" ht="15.75" customHeight="1"/>
    <row r="603" s="240" customFormat="1" ht="15.75" customHeight="1"/>
    <row r="604" s="240" customFormat="1" ht="15.75" customHeight="1"/>
    <row r="605" s="240" customFormat="1" ht="15.75" customHeight="1"/>
    <row r="606" s="240" customFormat="1" ht="15.75" customHeight="1"/>
    <row r="607" s="240" customFormat="1" ht="15.75" customHeight="1"/>
    <row r="608" s="240" customFormat="1" ht="15.75" customHeight="1"/>
    <row r="609" s="240" customFormat="1" ht="15.75" customHeight="1"/>
    <row r="610" s="240" customFormat="1" ht="15.75" customHeight="1"/>
    <row r="611" s="240" customFormat="1" ht="15.75" customHeight="1"/>
    <row r="612" s="240" customFormat="1" ht="15.75" customHeight="1"/>
    <row r="613" s="240" customFormat="1" ht="15.75" customHeight="1"/>
    <row r="614" s="240" customFormat="1" ht="15.75" customHeight="1"/>
    <row r="615" s="240" customFormat="1" ht="15.75" customHeight="1"/>
    <row r="616" s="240" customFormat="1" ht="15.75" customHeight="1"/>
    <row r="617" s="240" customFormat="1" ht="15.75" customHeight="1"/>
    <row r="618" s="240" customFormat="1" ht="15.75" customHeight="1"/>
    <row r="619" s="240" customFormat="1" ht="15.75" customHeight="1"/>
    <row r="620" s="240" customFormat="1" ht="15.75" customHeight="1"/>
    <row r="621" s="240" customFormat="1" ht="15.75" customHeight="1"/>
    <row r="622" s="240" customFormat="1" ht="15.75" customHeight="1"/>
    <row r="623" s="240" customFormat="1" ht="15.75" customHeight="1"/>
    <row r="624" s="240" customFormat="1" ht="15.75" customHeight="1"/>
    <row r="625" s="240" customFormat="1" ht="15.75" customHeight="1"/>
    <row r="626" s="240" customFormat="1" ht="15.75" customHeight="1"/>
    <row r="627" s="240" customFormat="1" ht="15.75" customHeight="1"/>
    <row r="628" s="240" customFormat="1" ht="15.75" customHeight="1"/>
    <row r="629" s="240" customFormat="1" ht="15.75" customHeight="1"/>
    <row r="630" s="240" customFormat="1" ht="15.75" customHeight="1"/>
    <row r="631" s="240" customFormat="1" ht="15.75" customHeight="1"/>
    <row r="632" s="240" customFormat="1" ht="15.75" customHeight="1"/>
    <row r="633" s="240" customFormat="1" ht="15.75" customHeight="1"/>
    <row r="634" s="240" customFormat="1" ht="15.75" customHeight="1"/>
    <row r="635" s="240" customFormat="1" ht="15.75" customHeight="1"/>
    <row r="636" s="240" customFormat="1" ht="15.75" customHeight="1"/>
    <row r="637" s="240" customFormat="1" ht="15.75" customHeight="1"/>
    <row r="638" s="240" customFormat="1" ht="15.75" customHeight="1"/>
    <row r="639" s="240" customFormat="1" ht="15.75" customHeight="1"/>
    <row r="640" s="240" customFormat="1" ht="15.75" customHeight="1"/>
    <row r="641" s="240" customFormat="1" ht="15.75" customHeight="1"/>
    <row r="642" s="240" customFormat="1" ht="15.75" customHeight="1"/>
    <row r="643" s="240" customFormat="1" ht="15.75" customHeight="1"/>
    <row r="644" s="240" customFormat="1" ht="15.75" customHeight="1"/>
    <row r="645" s="240" customFormat="1" ht="15.75" customHeight="1"/>
    <row r="646" s="240" customFormat="1" ht="15.75" customHeight="1"/>
    <row r="647" s="240" customFormat="1" ht="15.75" customHeight="1"/>
    <row r="648" s="240" customFormat="1" ht="15.75" customHeight="1"/>
    <row r="649" s="240" customFormat="1" ht="15.75" customHeight="1"/>
    <row r="650" s="240" customFormat="1" ht="15.75" customHeight="1"/>
    <row r="651" s="240" customFormat="1" ht="15.75" customHeight="1"/>
    <row r="652" s="240" customFormat="1" ht="15.75" customHeight="1"/>
    <row r="653" s="240" customFormat="1" ht="15.75" customHeight="1"/>
    <row r="654" s="240" customFormat="1" ht="15.75" customHeight="1"/>
    <row r="655" s="240" customFormat="1" ht="15.75" customHeight="1"/>
    <row r="656" s="240" customFormat="1" ht="15.75" customHeight="1"/>
    <row r="657" s="240" customFormat="1" ht="15.75" customHeight="1"/>
    <row r="658" s="240" customFormat="1" ht="15.75" customHeight="1"/>
    <row r="659" s="240" customFormat="1" ht="15.75" customHeight="1"/>
    <row r="660" s="240" customFormat="1" ht="15.75" customHeight="1"/>
    <row r="661" s="240" customFormat="1" ht="15.75" customHeight="1"/>
    <row r="662" s="240" customFormat="1" ht="15.75" customHeight="1"/>
    <row r="663" s="240" customFormat="1" ht="15.75" customHeight="1"/>
    <row r="664" s="240" customFormat="1" ht="15.75" customHeight="1"/>
    <row r="665" s="240" customFormat="1" ht="15.75" customHeight="1"/>
    <row r="666" s="240" customFormat="1" ht="15.75" customHeight="1"/>
    <row r="667" s="240" customFormat="1" ht="15.75" customHeight="1"/>
    <row r="668" s="240" customFormat="1" ht="15.75" customHeight="1"/>
    <row r="669" s="240" customFormat="1" ht="15.75" customHeight="1"/>
    <row r="670" s="240" customFormat="1" ht="15.75" customHeight="1"/>
    <row r="671" s="240" customFormat="1" ht="15.75" customHeight="1"/>
    <row r="672" s="240" customFormat="1" ht="15.75" customHeight="1"/>
    <row r="673" s="240" customFormat="1" ht="15.75" customHeight="1"/>
    <row r="674" s="240" customFormat="1" ht="15.75" customHeight="1"/>
    <row r="675" s="240" customFormat="1" ht="15.75" customHeight="1"/>
    <row r="676" s="240" customFormat="1" ht="15.75" customHeight="1"/>
    <row r="677" s="240" customFormat="1" ht="15.75" customHeight="1"/>
    <row r="678" s="240" customFormat="1" ht="15.75" customHeight="1"/>
    <row r="679" s="240" customFormat="1" ht="15.75" customHeight="1"/>
    <row r="680" s="240" customFormat="1" ht="15.75" customHeight="1"/>
    <row r="681" s="240" customFormat="1" ht="15.75" customHeight="1"/>
    <row r="682" s="240" customFormat="1" ht="15.75" customHeight="1"/>
    <row r="683" s="240" customFormat="1" ht="15.75" customHeight="1"/>
    <row r="684" s="240" customFormat="1" ht="15.75" customHeight="1"/>
    <row r="685" s="240" customFormat="1" ht="15.75" customHeight="1"/>
    <row r="686" s="240" customFormat="1" ht="15.75" customHeight="1"/>
    <row r="687" s="240" customFormat="1" ht="15.75" customHeight="1"/>
    <row r="688" s="240" customFormat="1" ht="15.75" customHeight="1"/>
    <row r="689" s="240" customFormat="1" ht="15.75" customHeight="1"/>
    <row r="690" s="240" customFormat="1" ht="15.75" customHeight="1"/>
    <row r="691" s="240" customFormat="1" ht="15.75" customHeight="1"/>
    <row r="692" s="240" customFormat="1" ht="15.75" customHeight="1"/>
    <row r="693" s="240" customFormat="1" ht="15.75" customHeight="1"/>
    <row r="694" s="240" customFormat="1" ht="15.75" customHeight="1"/>
    <row r="695" s="240" customFormat="1" ht="15.75" customHeight="1"/>
    <row r="696" s="240" customFormat="1" ht="15.75" customHeight="1"/>
    <row r="697" s="240" customFormat="1" ht="15.75" customHeight="1"/>
    <row r="698" s="240" customFormat="1" ht="15.75" customHeight="1"/>
    <row r="699" s="240" customFormat="1" ht="15.75" customHeight="1"/>
    <row r="700" s="240" customFormat="1" ht="15.75" customHeight="1"/>
    <row r="701" s="240" customFormat="1" ht="15.75" customHeight="1"/>
    <row r="702" s="240" customFormat="1" ht="15.75" customHeight="1"/>
    <row r="703" s="240" customFormat="1" ht="15.75" customHeight="1"/>
    <row r="704" s="240" customFormat="1" ht="15.75" customHeight="1"/>
    <row r="705" s="240" customFormat="1" ht="15.75" customHeight="1"/>
    <row r="706" s="240" customFormat="1" ht="15.75" customHeight="1"/>
    <row r="707" s="240" customFormat="1" ht="15.75" customHeight="1"/>
    <row r="708" s="240" customFormat="1" ht="15.75" customHeight="1"/>
    <row r="709" s="240" customFormat="1" ht="15.75" customHeight="1"/>
    <row r="710" s="240" customFormat="1" ht="15.75" customHeight="1"/>
    <row r="711" s="240" customFormat="1" ht="15.75" customHeight="1"/>
    <row r="712" s="240" customFormat="1" ht="15.75" customHeight="1"/>
    <row r="713" s="240" customFormat="1" ht="15.75" customHeight="1"/>
    <row r="714" s="240" customFormat="1" ht="15.75" customHeight="1"/>
    <row r="715" s="240" customFormat="1" ht="15.75" customHeight="1"/>
    <row r="716" s="240" customFormat="1" ht="15.75" customHeight="1"/>
    <row r="717" s="240" customFormat="1" ht="15.75" customHeight="1"/>
    <row r="718" s="240" customFormat="1" ht="15.75" customHeight="1"/>
    <row r="719" s="240" customFormat="1" ht="15.75" customHeight="1"/>
    <row r="720" s="240" customFormat="1" ht="15.75" customHeight="1"/>
    <row r="721" s="240" customFormat="1" ht="15.75" customHeight="1"/>
    <row r="722" s="240" customFormat="1" ht="15.75" customHeight="1"/>
    <row r="723" s="240" customFormat="1" ht="15.75" customHeight="1"/>
    <row r="724" s="240" customFormat="1" ht="15.75" customHeight="1"/>
    <row r="725" s="240" customFormat="1" ht="15.75" customHeight="1"/>
    <row r="726" s="240" customFormat="1" ht="15.75" customHeight="1"/>
    <row r="727" s="240" customFormat="1" ht="15.75" customHeight="1"/>
    <row r="728" s="240" customFormat="1" ht="15.75" customHeight="1"/>
    <row r="729" s="240" customFormat="1" ht="15.75" customHeight="1"/>
    <row r="730" s="240" customFormat="1" ht="15.75" customHeight="1"/>
    <row r="731" s="240" customFormat="1" ht="15.75" customHeight="1"/>
    <row r="732" s="240" customFormat="1" ht="15.75" customHeight="1"/>
    <row r="733" s="240" customFormat="1" ht="15.75" customHeight="1"/>
    <row r="734" s="240" customFormat="1" ht="15.75" customHeight="1"/>
    <row r="735" s="240" customFormat="1" ht="15.75" customHeight="1"/>
    <row r="736" s="240" customFormat="1" ht="15.75" customHeight="1"/>
    <row r="737" s="240" customFormat="1" ht="15.75" customHeight="1"/>
    <row r="738" s="240" customFormat="1" ht="15.75" customHeight="1"/>
    <row r="739" s="240" customFormat="1" ht="15.75" customHeight="1"/>
    <row r="740" s="240" customFormat="1" ht="15.75" customHeight="1"/>
    <row r="741" s="240" customFormat="1" ht="15.75" customHeight="1"/>
    <row r="742" s="240" customFormat="1" ht="15.75" customHeight="1"/>
    <row r="743" s="240" customFormat="1" ht="15.75" customHeight="1"/>
    <row r="744" s="240" customFormat="1" ht="15.75" customHeight="1"/>
    <row r="745" s="240" customFormat="1" ht="15.75" customHeight="1"/>
    <row r="746" s="240" customFormat="1" ht="15.75" customHeight="1"/>
    <row r="747" s="240" customFormat="1" ht="15.75" customHeight="1"/>
    <row r="748" s="240" customFormat="1" ht="15.75" customHeight="1"/>
    <row r="749" s="240" customFormat="1" ht="15.75" customHeight="1"/>
    <row r="750" s="240" customFormat="1" ht="15.75" customHeight="1"/>
    <row r="751" s="240" customFormat="1" ht="15.75" customHeight="1"/>
    <row r="752" s="240" customFormat="1" ht="15.75" customHeight="1"/>
    <row r="753" s="240" customFormat="1" ht="15.75" customHeight="1"/>
    <row r="754" s="240" customFormat="1" ht="15.75" customHeight="1"/>
    <row r="755" s="240" customFormat="1" ht="15.75" customHeight="1"/>
    <row r="756" s="240" customFormat="1" ht="15.75" customHeight="1"/>
    <row r="757" s="240" customFormat="1" ht="15.75" customHeight="1"/>
    <row r="758" s="240" customFormat="1" ht="15.75" customHeight="1"/>
    <row r="759" s="240" customFormat="1" ht="15.75" customHeight="1"/>
    <row r="760" s="240" customFormat="1" ht="15.75" customHeight="1"/>
    <row r="761" s="240" customFormat="1" ht="15.75" customHeight="1"/>
    <row r="762" s="240" customFormat="1" ht="15.75" customHeight="1"/>
    <row r="763" s="240" customFormat="1" ht="15.75" customHeight="1"/>
    <row r="764" s="240" customFormat="1" ht="15.75" customHeight="1"/>
    <row r="765" s="240" customFormat="1" ht="15.75" customHeight="1"/>
    <row r="766" s="240" customFormat="1" ht="15.75" customHeight="1"/>
    <row r="767" s="240" customFormat="1" ht="15.75" customHeight="1"/>
    <row r="768" s="240" customFormat="1" ht="15.75" customHeight="1"/>
    <row r="769" s="240" customFormat="1" ht="15.75" customHeight="1"/>
    <row r="770" s="240" customFormat="1" ht="15.75" customHeight="1"/>
    <row r="771" s="240" customFormat="1" ht="15.75" customHeight="1"/>
    <row r="772" s="240" customFormat="1" ht="15.75" customHeight="1"/>
    <row r="773" s="240" customFormat="1" ht="15.75" customHeight="1"/>
    <row r="774" s="240" customFormat="1" ht="15.75" customHeight="1"/>
    <row r="775" s="240" customFormat="1" ht="15.75" customHeight="1"/>
    <row r="776" s="240" customFormat="1" ht="15.75" customHeight="1"/>
    <row r="777" s="240" customFormat="1" ht="15.75" customHeight="1"/>
    <row r="778" s="240" customFormat="1" ht="15.75" customHeight="1"/>
    <row r="779" s="240" customFormat="1" ht="15.75" customHeight="1"/>
    <row r="780" s="240" customFormat="1" ht="15.75" customHeight="1"/>
    <row r="781" s="240" customFormat="1" ht="15.75" customHeight="1"/>
    <row r="782" s="240" customFormat="1" ht="15.75" customHeight="1"/>
    <row r="783" s="240" customFormat="1" ht="15.75" customHeight="1"/>
    <row r="784" s="240" customFormat="1" ht="15.75" customHeight="1"/>
    <row r="785" s="240" customFormat="1" ht="15.75" customHeight="1"/>
    <row r="786" s="240" customFormat="1" ht="15.75" customHeight="1"/>
    <row r="787" s="240" customFormat="1" ht="15.75" customHeight="1"/>
    <row r="788" s="240" customFormat="1" ht="15.75" customHeight="1"/>
    <row r="789" s="240" customFormat="1" ht="15.75" customHeight="1"/>
    <row r="790" s="240" customFormat="1" ht="15.75" customHeight="1"/>
    <row r="791" s="240" customFormat="1" ht="15.75" customHeight="1"/>
    <row r="792" s="240" customFormat="1" ht="15.75" customHeight="1"/>
    <row r="793" s="240" customFormat="1" ht="15.75" customHeight="1"/>
    <row r="794" s="240" customFormat="1" ht="15.75" customHeight="1"/>
    <row r="795" s="240" customFormat="1" ht="15.75" customHeight="1"/>
    <row r="796" s="240" customFormat="1" ht="15.75" customHeight="1"/>
    <row r="797" s="240" customFormat="1" ht="15.75" customHeight="1"/>
    <row r="798" s="240" customFormat="1" ht="15.75" customHeight="1"/>
    <row r="799" s="240" customFormat="1" ht="15.75" customHeight="1"/>
    <row r="800" s="240" customFormat="1" ht="15.75" customHeight="1"/>
    <row r="801" s="240" customFormat="1" ht="15.75" customHeight="1"/>
    <row r="802" s="240" customFormat="1" ht="15.75" customHeight="1"/>
    <row r="803" s="240" customFormat="1" ht="15.75" customHeight="1"/>
    <row r="804" s="240" customFormat="1" ht="15.75" customHeight="1"/>
    <row r="805" s="240" customFormat="1" ht="15.75" customHeight="1"/>
    <row r="806" s="240" customFormat="1" ht="15.75" customHeight="1"/>
    <row r="807" s="240" customFormat="1" ht="15.75" customHeight="1"/>
    <row r="808" s="240" customFormat="1" ht="15.75" customHeight="1"/>
    <row r="809" s="240" customFormat="1" ht="15.75" customHeight="1"/>
    <row r="810" s="240" customFormat="1" ht="15.75" customHeight="1"/>
    <row r="811" s="240" customFormat="1" ht="15.75" customHeight="1"/>
    <row r="812" s="240" customFormat="1" ht="15.75" customHeight="1"/>
    <row r="813" s="240" customFormat="1" ht="15.75" customHeight="1"/>
    <row r="814" s="240" customFormat="1" ht="15.75" customHeight="1"/>
    <row r="815" s="240" customFormat="1" ht="15.75" customHeight="1"/>
    <row r="816" s="240" customFormat="1" ht="15.75" customHeight="1"/>
    <row r="817" s="240" customFormat="1" ht="15.75" customHeight="1"/>
    <row r="818" s="240" customFormat="1" ht="15.75" customHeight="1"/>
    <row r="819" s="240" customFormat="1" ht="15.75" customHeight="1"/>
    <row r="820" s="240" customFormat="1" ht="15.75" customHeight="1"/>
    <row r="821" s="240" customFormat="1" ht="15.75" customHeight="1"/>
    <row r="822" s="240" customFormat="1" ht="15.75" customHeight="1"/>
    <row r="823" s="240" customFormat="1" ht="15.75" customHeight="1"/>
    <row r="824" s="240" customFormat="1" ht="15.75" customHeight="1"/>
    <row r="825" s="240" customFormat="1" ht="15.75" customHeight="1"/>
    <row r="826" s="240" customFormat="1" ht="15.75" customHeight="1"/>
    <row r="827" s="240" customFormat="1" ht="15.75" customHeight="1"/>
    <row r="828" s="240" customFormat="1" ht="15.75" customHeight="1"/>
    <row r="829" s="240" customFormat="1" ht="15.75" customHeight="1"/>
    <row r="830" s="240" customFormat="1" ht="15.75" customHeight="1"/>
    <row r="831" s="240" customFormat="1" ht="15.75" customHeight="1"/>
    <row r="832" s="240" customFormat="1" ht="15.75" customHeight="1"/>
    <row r="833" s="240" customFormat="1" ht="15.75" customHeight="1"/>
    <row r="834" s="240" customFormat="1" ht="15.75" customHeight="1"/>
    <row r="835" s="240" customFormat="1" ht="15.75" customHeight="1"/>
    <row r="836" s="240" customFormat="1" ht="15.75" customHeight="1"/>
    <row r="837" s="240" customFormat="1" ht="15.75" customHeight="1"/>
    <row r="838" s="240" customFormat="1" ht="15.75" customHeight="1"/>
    <row r="839" s="240" customFormat="1" ht="15.75" customHeight="1"/>
    <row r="840" s="240" customFormat="1" ht="15.75" customHeight="1"/>
    <row r="841" s="240" customFormat="1" ht="15.75" customHeight="1"/>
    <row r="842" s="240" customFormat="1" ht="15.75" customHeight="1"/>
    <row r="843" s="240" customFormat="1" ht="15.75" customHeight="1"/>
    <row r="844" s="240" customFormat="1" ht="15.75" customHeight="1"/>
    <row r="845" s="240" customFormat="1" ht="15.75" customHeight="1"/>
    <row r="846" s="240" customFormat="1" ht="15.75" customHeight="1"/>
    <row r="847" s="240" customFormat="1" ht="15.75" customHeight="1"/>
    <row r="848" s="240" customFormat="1" ht="15.75" customHeight="1"/>
    <row r="849" s="240" customFormat="1" ht="15.75" customHeight="1"/>
    <row r="850" s="240" customFormat="1" ht="15.75" customHeight="1"/>
    <row r="851" s="240" customFormat="1" ht="15.75" customHeight="1"/>
    <row r="852" s="240" customFormat="1" ht="15.75" customHeight="1"/>
    <row r="853" s="240" customFormat="1" ht="15.75" customHeight="1"/>
    <row r="854" s="240" customFormat="1" ht="15.75" customHeight="1"/>
    <row r="855" s="240" customFormat="1" ht="15.75" customHeight="1"/>
    <row r="856" s="240" customFormat="1" ht="15.75" customHeight="1"/>
    <row r="857" s="240" customFormat="1" ht="15.75" customHeight="1"/>
    <row r="858" s="240" customFormat="1" ht="15.75" customHeight="1"/>
    <row r="859" s="240" customFormat="1" ht="15.75" customHeight="1"/>
    <row r="860" s="240" customFormat="1" ht="15.75" customHeight="1"/>
    <row r="861" s="240" customFormat="1" ht="15.75" customHeight="1"/>
    <row r="862" s="240" customFormat="1" ht="15.75" customHeight="1"/>
    <row r="863" s="240" customFormat="1" ht="15.75" customHeight="1"/>
    <row r="864" s="240" customFormat="1" ht="15.75" customHeight="1"/>
    <row r="865" s="240" customFormat="1" ht="15.75" customHeight="1"/>
    <row r="866" s="240" customFormat="1" ht="15.75" customHeight="1"/>
    <row r="867" s="240" customFormat="1" ht="15.75" customHeight="1"/>
    <row r="868" s="240" customFormat="1" ht="15.75" customHeight="1"/>
    <row r="869" s="240" customFormat="1" ht="15.75" customHeight="1"/>
    <row r="870" s="240" customFormat="1" ht="15.75" customHeight="1"/>
    <row r="871" s="240" customFormat="1" ht="15.75" customHeight="1"/>
    <row r="872" s="240" customFormat="1" ht="15.75" customHeight="1"/>
    <row r="873" s="240" customFormat="1" ht="15.75" customHeight="1"/>
    <row r="874" s="240" customFormat="1" ht="15.75" customHeight="1"/>
    <row r="875" s="240" customFormat="1" ht="15.75" customHeight="1"/>
    <row r="876" s="240" customFormat="1" ht="15.75" customHeight="1"/>
    <row r="877" s="240" customFormat="1" ht="15.75" customHeight="1"/>
    <row r="878" s="240" customFormat="1" ht="15.75" customHeight="1"/>
    <row r="879" s="240" customFormat="1" ht="15.75" customHeight="1"/>
    <row r="880" s="240" customFormat="1" ht="15.75" customHeight="1"/>
    <row r="881" s="240" customFormat="1" ht="15.75" customHeight="1"/>
    <row r="882" s="240" customFormat="1" ht="15.75" customHeight="1"/>
    <row r="883" s="240" customFormat="1" ht="15.75" customHeight="1"/>
    <row r="884" s="240" customFormat="1" ht="15.75" customHeight="1"/>
    <row r="885" s="240" customFormat="1" ht="15.75" customHeight="1"/>
    <row r="886" s="240" customFormat="1" ht="15.75" customHeight="1"/>
    <row r="887" s="240" customFormat="1" ht="15.75" customHeight="1"/>
    <row r="888" s="240" customFormat="1" ht="15.75" customHeight="1"/>
    <row r="889" s="240" customFormat="1" ht="15.75" customHeight="1"/>
    <row r="890" s="240" customFormat="1" ht="15.75" customHeight="1"/>
    <row r="891" s="240" customFormat="1" ht="15.75" customHeight="1"/>
    <row r="892" s="240" customFormat="1" ht="15.75" customHeight="1"/>
    <row r="893" s="240" customFormat="1" ht="15.75" customHeight="1"/>
    <row r="894" s="240" customFormat="1" ht="15.75" customHeight="1"/>
    <row r="895" s="240" customFormat="1" ht="15.75" customHeight="1"/>
    <row r="896" s="240" customFormat="1" ht="15.75" customHeight="1"/>
    <row r="897" s="240" customFormat="1" ht="15.75" customHeight="1"/>
    <row r="898" s="240" customFormat="1" ht="15.75" customHeight="1"/>
    <row r="899" s="240" customFormat="1" ht="15.75" customHeight="1"/>
    <row r="900" s="240" customFormat="1" ht="15.75" customHeight="1"/>
    <row r="901" s="240" customFormat="1" ht="15.75" customHeight="1"/>
    <row r="902" s="240" customFormat="1" ht="15.75" customHeight="1"/>
    <row r="903" s="240" customFormat="1" ht="15.75" customHeight="1"/>
    <row r="904" s="240" customFormat="1" ht="15.75" customHeight="1"/>
    <row r="905" s="240" customFormat="1" ht="15.75" customHeight="1"/>
    <row r="906" s="240" customFormat="1" ht="15.75" customHeight="1"/>
    <row r="907" s="240" customFormat="1" ht="15.75" customHeight="1"/>
    <row r="908" s="240" customFormat="1" ht="15.75" customHeight="1"/>
    <row r="909" s="240" customFormat="1" ht="15.75" customHeight="1"/>
    <row r="910" s="240" customFormat="1" ht="15.75" customHeight="1"/>
    <row r="911" s="240" customFormat="1" ht="15.75" customHeight="1"/>
    <row r="912" s="240" customFormat="1" ht="15.75" customHeight="1"/>
    <row r="913" s="240" customFormat="1" ht="15.75" customHeight="1"/>
    <row r="914" s="240" customFormat="1" ht="15.75" customHeight="1"/>
    <row r="915" s="240" customFormat="1" ht="15.75" customHeight="1"/>
    <row r="916" s="240" customFormat="1" ht="15.75" customHeight="1"/>
    <row r="917" s="240" customFormat="1" ht="15.75" customHeight="1"/>
    <row r="918" s="240" customFormat="1" ht="15.75" customHeight="1"/>
    <row r="919" s="240" customFormat="1" ht="15.75" customHeight="1"/>
    <row r="920" s="240" customFormat="1" ht="15.75" customHeight="1"/>
    <row r="921" s="240" customFormat="1" ht="15.75" customHeight="1"/>
    <row r="922" s="240" customFormat="1" ht="15.75" customHeight="1"/>
    <row r="923" s="240" customFormat="1" ht="15.75" customHeight="1"/>
    <row r="924" s="240" customFormat="1" ht="15.75" customHeight="1"/>
    <row r="925" s="240" customFormat="1" ht="15.75" customHeight="1"/>
    <row r="926" s="240" customFormat="1" ht="15.75" customHeight="1"/>
    <row r="927" s="240" customFormat="1" ht="15.75" customHeight="1"/>
    <row r="928" s="240" customFormat="1" ht="15.75" customHeight="1"/>
    <row r="929" s="240" customFormat="1" ht="15.75" customHeight="1"/>
    <row r="930" s="240" customFormat="1" ht="15.75" customHeight="1"/>
    <row r="931" s="240" customFormat="1" ht="15.75" customHeight="1"/>
    <row r="932" s="240" customFormat="1" ht="15.75" customHeight="1"/>
    <row r="933" s="240" customFormat="1" ht="15.75" customHeight="1"/>
    <row r="934" s="240" customFormat="1" ht="15.75" customHeight="1"/>
    <row r="935" s="240" customFormat="1" ht="15.75" customHeight="1"/>
    <row r="936" s="240" customFormat="1" ht="15.75" customHeight="1"/>
    <row r="937" s="240" customFormat="1" ht="15.75" customHeight="1"/>
    <row r="938" s="240" customFormat="1" ht="15.75" customHeight="1"/>
    <row r="939" s="240" customFormat="1" ht="15.75" customHeight="1"/>
    <row r="940" s="240" customFormat="1" ht="15.75" customHeight="1"/>
    <row r="941" s="240" customFormat="1" ht="15.75" customHeight="1"/>
    <row r="942" s="240" customFormat="1" ht="15.75" customHeight="1"/>
    <row r="943" s="240" customFormat="1" ht="15.75" customHeight="1"/>
    <row r="944" s="240" customFormat="1" ht="15.75" customHeight="1"/>
    <row r="945" s="240" customFormat="1" ht="15.75" customHeight="1"/>
    <row r="946" s="240" customFormat="1" ht="15.75" customHeight="1"/>
    <row r="947" s="240" customFormat="1" ht="15.75" customHeight="1"/>
    <row r="948" s="240" customFormat="1" ht="15.75" customHeight="1"/>
    <row r="949" s="240" customFormat="1" ht="15.75" customHeight="1"/>
    <row r="950" s="240" customFormat="1" ht="15.75" customHeight="1"/>
    <row r="951" s="240" customFormat="1" ht="15.75" customHeight="1"/>
    <row r="952" s="240" customFormat="1" ht="15.75" customHeight="1"/>
    <row r="953" s="240" customFormat="1" ht="15.75" customHeight="1"/>
    <row r="954" s="240" customFormat="1" ht="15.75" customHeight="1"/>
    <row r="955" s="240" customFormat="1" ht="15.75" customHeight="1"/>
    <row r="956" s="240" customFormat="1" ht="15.75" customHeight="1"/>
    <row r="957" s="240" customFormat="1" ht="15.75" customHeight="1"/>
    <row r="958" s="240" customFormat="1" ht="15.75" customHeight="1"/>
    <row r="959" s="240" customFormat="1" ht="15.75" customHeight="1"/>
    <row r="960" s="240" customFormat="1" ht="15.75" customHeight="1"/>
    <row r="961" s="240" customFormat="1" ht="15.75" customHeight="1"/>
    <row r="962" s="240" customFormat="1" ht="15.75" customHeight="1"/>
    <row r="963" s="240" customFormat="1" ht="15.75" customHeight="1"/>
    <row r="964" s="240" customFormat="1" ht="15.75" customHeight="1"/>
    <row r="965" s="240" customFormat="1" ht="15.75" customHeight="1"/>
    <row r="966" s="240" customFormat="1" ht="15.75" customHeight="1"/>
    <row r="967" s="240" customFormat="1" ht="15.75" customHeight="1"/>
    <row r="968" s="240" customFormat="1" ht="15.75" customHeight="1"/>
    <row r="969" s="240" customFormat="1" ht="15.75" customHeight="1"/>
    <row r="970" s="240" customFormat="1" ht="15.75" customHeight="1"/>
    <row r="971" s="240" customFormat="1" ht="15.75" customHeight="1"/>
    <row r="972" s="240" customFormat="1" ht="15.75" customHeight="1"/>
    <row r="973" s="240" customFormat="1" ht="15.75" customHeight="1"/>
    <row r="974" s="240" customFormat="1" ht="15.75" customHeight="1"/>
    <row r="975" s="240" customFormat="1" ht="15.75" customHeight="1"/>
    <row r="976" s="240" customFormat="1" ht="15.75" customHeight="1"/>
    <row r="977" s="240" customFormat="1" ht="15.75" customHeight="1"/>
    <row r="978" s="240" customFormat="1" ht="15.75" customHeight="1"/>
    <row r="979" s="240" customFormat="1" ht="15.75" customHeight="1"/>
    <row r="980" s="240" customFormat="1" ht="15.75" customHeight="1"/>
    <row r="981" s="240" customFormat="1" ht="15.75" customHeight="1"/>
    <row r="982" s="240" customFormat="1" ht="15.75" customHeight="1"/>
    <row r="983" s="240" customFormat="1" ht="15.75" customHeight="1"/>
    <row r="984" s="240" customFormat="1" ht="15.75" customHeight="1"/>
    <row r="985" s="240" customFormat="1" ht="15.75" customHeight="1"/>
    <row r="986" s="240" customFormat="1" ht="15.75" customHeight="1"/>
    <row r="987" s="240" customFormat="1" ht="15.75" customHeight="1"/>
    <row r="988" s="240" customFormat="1" ht="15.75" customHeight="1"/>
    <row r="989" s="240" customFormat="1" ht="15.75" customHeight="1"/>
    <row r="990" s="240" customFormat="1" ht="15.75" customHeight="1"/>
    <row r="991" s="240" customFormat="1" ht="15.75" customHeight="1"/>
    <row r="992" s="240" customFormat="1" ht="15.75" customHeight="1"/>
    <row r="993" s="240" customFormat="1" ht="15.75" customHeight="1"/>
    <row r="994" s="240" customFormat="1" ht="15.75" customHeight="1"/>
    <row r="995" s="240" customFormat="1" ht="15.75" customHeight="1"/>
    <row r="996" s="240" customFormat="1" ht="15.75" customHeight="1"/>
    <row r="997" s="240" customFormat="1" ht="15.75" customHeight="1"/>
    <row r="998" s="240" customFormat="1" ht="15.75" customHeight="1"/>
    <row r="999" s="240" customFormat="1" ht="15.75" customHeight="1"/>
    <row r="1000" s="240" customFormat="1" ht="15.75" customHeight="1"/>
  </sheetData>
  <mergeCells count="155">
    <mergeCell ref="Y6:Z6"/>
    <mergeCell ref="Y7:Z7"/>
    <mergeCell ref="A1:Z2"/>
    <mergeCell ref="A32:B32"/>
    <mergeCell ref="Y3:Z3"/>
    <mergeCell ref="Y4:Z4"/>
    <mergeCell ref="Y5:Z5"/>
    <mergeCell ref="A33:B33"/>
    <mergeCell ref="P40:Q40"/>
    <mergeCell ref="A21:B21"/>
    <mergeCell ref="A22:B22"/>
    <mergeCell ref="A30:B30"/>
    <mergeCell ref="A31:B31"/>
    <mergeCell ref="U15:V15"/>
    <mergeCell ref="U16:V16"/>
    <mergeCell ref="U17:V17"/>
    <mergeCell ref="U4:V4"/>
    <mergeCell ref="W4:X4"/>
    <mergeCell ref="W5:X5"/>
    <mergeCell ref="U6:V6"/>
    <mergeCell ref="U7:V7"/>
    <mergeCell ref="U9:V9"/>
    <mergeCell ref="W15:X15"/>
    <mergeCell ref="A3:D3"/>
    <mergeCell ref="P41:Q41"/>
    <mergeCell ref="P42:Q42"/>
    <mergeCell ref="P43:Q43"/>
    <mergeCell ref="F21:G21"/>
    <mergeCell ref="F29:G29"/>
    <mergeCell ref="F30:G30"/>
    <mergeCell ref="F31:G31"/>
    <mergeCell ref="F22:G22"/>
    <mergeCell ref="F23:G23"/>
    <mergeCell ref="F24:G24"/>
    <mergeCell ref="F25:G25"/>
    <mergeCell ref="F26:G26"/>
    <mergeCell ref="F27:G27"/>
    <mergeCell ref="F28:G28"/>
    <mergeCell ref="K21:L21"/>
    <mergeCell ref="K22:L22"/>
    <mergeCell ref="K23:L23"/>
    <mergeCell ref="K24:L24"/>
    <mergeCell ref="K25:L25"/>
    <mergeCell ref="P38:Q38"/>
    <mergeCell ref="P39:Q39"/>
    <mergeCell ref="P29:Q29"/>
    <mergeCell ref="P30:Q30"/>
    <mergeCell ref="P31:Q31"/>
    <mergeCell ref="K3:N3"/>
    <mergeCell ref="U3:V3"/>
    <mergeCell ref="W3:X3"/>
    <mergeCell ref="A4:B4"/>
    <mergeCell ref="K4:L4"/>
    <mergeCell ref="F3:I3"/>
    <mergeCell ref="F4:G4"/>
    <mergeCell ref="U10:V10"/>
    <mergeCell ref="U12:V12"/>
    <mergeCell ref="A5:B5"/>
    <mergeCell ref="F5:G5"/>
    <mergeCell ref="K5:L5"/>
    <mergeCell ref="A23:B23"/>
    <mergeCell ref="A24:B24"/>
    <mergeCell ref="A25:B25"/>
    <mergeCell ref="A26:B26"/>
    <mergeCell ref="A27:B27"/>
    <mergeCell ref="A28:B28"/>
    <mergeCell ref="A29:B29"/>
    <mergeCell ref="K14:L14"/>
    <mergeCell ref="K15:L15"/>
    <mergeCell ref="K16:L16"/>
    <mergeCell ref="K17:L17"/>
    <mergeCell ref="K18:L18"/>
    <mergeCell ref="K19:L19"/>
    <mergeCell ref="K20:L20"/>
    <mergeCell ref="A18:B18"/>
    <mergeCell ref="A19:B19"/>
    <mergeCell ref="A20:B20"/>
    <mergeCell ref="A14:B14"/>
    <mergeCell ref="A15:B15"/>
    <mergeCell ref="A16:B16"/>
    <mergeCell ref="A17:B17"/>
    <mergeCell ref="F17:G17"/>
    <mergeCell ref="F18:G18"/>
    <mergeCell ref="F19:G19"/>
    <mergeCell ref="F20:G20"/>
    <mergeCell ref="F14:G14"/>
    <mergeCell ref="F15:G15"/>
    <mergeCell ref="F16:G16"/>
    <mergeCell ref="P23:Q23"/>
    <mergeCell ref="P24:Q24"/>
    <mergeCell ref="P25:Q25"/>
    <mergeCell ref="P26:Q26"/>
    <mergeCell ref="P27:Q27"/>
    <mergeCell ref="P32:Q32"/>
    <mergeCell ref="P33:Q33"/>
    <mergeCell ref="P34:Q34"/>
    <mergeCell ref="P35:Q35"/>
    <mergeCell ref="P3:S3"/>
    <mergeCell ref="P4:Q4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8:Q28"/>
    <mergeCell ref="P36:Q36"/>
    <mergeCell ref="P37:Q37"/>
    <mergeCell ref="F6:G6"/>
    <mergeCell ref="K6:L6"/>
    <mergeCell ref="A6:B6"/>
    <mergeCell ref="A7:B7"/>
    <mergeCell ref="F7:G7"/>
    <mergeCell ref="K7:L7"/>
    <mergeCell ref="P5:Q5"/>
    <mergeCell ref="P6:Q6"/>
    <mergeCell ref="P7:Q7"/>
    <mergeCell ref="A8:B8"/>
    <mergeCell ref="K8:L8"/>
    <mergeCell ref="K9:L9"/>
    <mergeCell ref="K10:L10"/>
    <mergeCell ref="K11:L11"/>
    <mergeCell ref="K12:L12"/>
    <mergeCell ref="P12:Q12"/>
    <mergeCell ref="K13:L13"/>
    <mergeCell ref="P13:Q13"/>
    <mergeCell ref="A9:B9"/>
    <mergeCell ref="A10:B10"/>
    <mergeCell ref="A11:B11"/>
    <mergeCell ref="A12:B12"/>
    <mergeCell ref="A13:B13"/>
    <mergeCell ref="F8:G8"/>
    <mergeCell ref="F9:G9"/>
    <mergeCell ref="F10:G10"/>
    <mergeCell ref="F11:G11"/>
    <mergeCell ref="F12:G12"/>
    <mergeCell ref="F13:G13"/>
    <mergeCell ref="P10:Q10"/>
    <mergeCell ref="P11:Q11"/>
    <mergeCell ref="P8:Q8"/>
    <mergeCell ref="P9:Q9"/>
    <mergeCell ref="U24:V24"/>
    <mergeCell ref="U25:V25"/>
    <mergeCell ref="U26:V26"/>
    <mergeCell ref="U27:V27"/>
    <mergeCell ref="W16:X16"/>
    <mergeCell ref="W17:X17"/>
    <mergeCell ref="U18:V18"/>
    <mergeCell ref="U19:V19"/>
    <mergeCell ref="U21:V21"/>
    <mergeCell ref="U22:V22"/>
    <mergeCell ref="U23:V23"/>
  </mergeCells>
  <pageMargins left="0.7" right="0.7" top="0.75" bottom="0.75" header="0" footer="0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V1000"/>
  <sheetViews>
    <sheetView workbookViewId="0">
      <pane ySplit="1" topLeftCell="A2" activePane="bottomLeft" state="frozen"/>
      <selection pane="bottomLeft" activeCell="I14" sqref="I14"/>
    </sheetView>
  </sheetViews>
  <sheetFormatPr defaultColWidth="14.42578125" defaultRowHeight="15" customHeight="1"/>
  <cols>
    <col min="1" max="1" width="20.42578125" customWidth="1"/>
    <col min="2" max="2" width="5" customWidth="1"/>
    <col min="3" max="3" width="8.5703125" customWidth="1"/>
    <col min="4" max="7" width="8.7109375" customWidth="1"/>
    <col min="8" max="8" width="11.5703125" customWidth="1"/>
    <col min="9" max="11" width="8.7109375" customWidth="1"/>
    <col min="12" max="12" width="14.5703125" customWidth="1"/>
    <col min="13" max="13" width="8.7109375" customWidth="1"/>
    <col min="14" max="14" width="3.5703125" customWidth="1"/>
    <col min="15" max="15" width="8.7109375" customWidth="1"/>
    <col min="16" max="16" width="15.5703125" customWidth="1"/>
    <col min="17" max="17" width="8.7109375" customWidth="1"/>
    <col min="18" max="18" width="13" customWidth="1"/>
    <col min="19" max="22" width="8.7109375" customWidth="1"/>
    <col min="23" max="23" width="13.5703125" customWidth="1"/>
    <col min="24" max="28" width="8.7109375" customWidth="1"/>
  </cols>
  <sheetData>
    <row r="1" spans="1:22">
      <c r="A1" s="161" t="s">
        <v>134</v>
      </c>
      <c r="B1" s="161" t="s">
        <v>551</v>
      </c>
      <c r="C1" s="161" t="s">
        <v>684</v>
      </c>
      <c r="D1" s="161" t="s">
        <v>7</v>
      </c>
      <c r="E1" s="161" t="s">
        <v>2</v>
      </c>
      <c r="F1" s="161" t="s">
        <v>6</v>
      </c>
      <c r="G1" s="161" t="s">
        <v>280</v>
      </c>
      <c r="H1" s="161" t="s">
        <v>644</v>
      </c>
      <c r="I1" s="161" t="s">
        <v>554</v>
      </c>
      <c r="J1" s="145" t="s">
        <v>556</v>
      </c>
      <c r="O1" s="498" t="s">
        <v>557</v>
      </c>
      <c r="P1" s="414"/>
      <c r="Q1" s="414"/>
      <c r="R1" s="414"/>
      <c r="S1" s="414"/>
      <c r="T1" s="5"/>
      <c r="V1" s="204"/>
    </row>
    <row r="2" spans="1:22">
      <c r="A2" s="39" t="s">
        <v>718</v>
      </c>
      <c r="B2" s="39" t="s">
        <v>569</v>
      </c>
      <c r="C2" s="39">
        <v>0</v>
      </c>
      <c r="D2" s="39">
        <v>0</v>
      </c>
      <c r="E2" s="39">
        <v>0</v>
      </c>
      <c r="F2" s="39">
        <v>0</v>
      </c>
      <c r="G2" s="39">
        <f t="shared" ref="G2:G26" si="0">E2+F2</f>
        <v>0</v>
      </c>
      <c r="H2" s="147"/>
      <c r="I2" s="39">
        <v>18</v>
      </c>
      <c r="J2" s="39">
        <v>1</v>
      </c>
      <c r="L2" s="44" t="s">
        <v>573</v>
      </c>
      <c r="M2" s="44">
        <v>28</v>
      </c>
      <c r="O2" s="110">
        <v>43174</v>
      </c>
      <c r="P2" s="72" t="s">
        <v>632</v>
      </c>
      <c r="Q2" s="72">
        <v>1</v>
      </c>
      <c r="R2" s="72" t="s">
        <v>533</v>
      </c>
      <c r="S2" s="72">
        <v>11</v>
      </c>
    </row>
    <row r="3" spans="1:22">
      <c r="A3" s="40" t="s">
        <v>719</v>
      </c>
      <c r="B3" s="40" t="s">
        <v>558</v>
      </c>
      <c r="C3" s="40">
        <v>2</v>
      </c>
      <c r="D3" s="40">
        <v>0</v>
      </c>
      <c r="E3" s="40">
        <v>0</v>
      </c>
      <c r="F3" s="40">
        <v>0</v>
      </c>
      <c r="G3" s="40">
        <f t="shared" si="0"/>
        <v>0</v>
      </c>
      <c r="H3" s="148"/>
      <c r="I3" s="40">
        <v>1</v>
      </c>
      <c r="J3" s="40">
        <v>0</v>
      </c>
      <c r="L3" s="40" t="s">
        <v>575</v>
      </c>
      <c r="M3" s="40">
        <v>155</v>
      </c>
      <c r="O3" s="115">
        <v>43184</v>
      </c>
      <c r="P3" s="116" t="s">
        <v>548</v>
      </c>
      <c r="Q3" s="116">
        <v>19</v>
      </c>
      <c r="R3" s="116" t="s">
        <v>632</v>
      </c>
      <c r="S3" s="116">
        <v>1</v>
      </c>
      <c r="V3" s="204"/>
    </row>
    <row r="4" spans="1:22">
      <c r="A4" s="44" t="s">
        <v>193</v>
      </c>
      <c r="B4" s="44" t="s">
        <v>563</v>
      </c>
      <c r="C4" s="44">
        <v>3</v>
      </c>
      <c r="D4" s="44">
        <v>8</v>
      </c>
      <c r="E4" s="44">
        <v>0</v>
      </c>
      <c r="F4" s="44">
        <v>3</v>
      </c>
      <c r="G4" s="44">
        <f t="shared" si="0"/>
        <v>3</v>
      </c>
      <c r="H4" s="149">
        <f t="shared" ref="H4:H6" si="1">E4/D4</f>
        <v>0</v>
      </c>
      <c r="I4" s="44">
        <v>34</v>
      </c>
      <c r="J4" s="44">
        <v>0</v>
      </c>
      <c r="L4" s="44" t="s">
        <v>3</v>
      </c>
      <c r="M4" s="44">
        <v>2.33</v>
      </c>
      <c r="O4" s="110">
        <v>43188</v>
      </c>
      <c r="P4" s="72" t="s">
        <v>632</v>
      </c>
      <c r="Q4" s="72">
        <v>1</v>
      </c>
      <c r="R4" s="72" t="s">
        <v>542</v>
      </c>
      <c r="S4" s="72">
        <v>11</v>
      </c>
      <c r="V4" s="204"/>
    </row>
    <row r="5" spans="1:22">
      <c r="A5" s="40" t="s">
        <v>58</v>
      </c>
      <c r="B5" s="40" t="s">
        <v>563</v>
      </c>
      <c r="C5" s="40">
        <v>4</v>
      </c>
      <c r="D5" s="40">
        <v>58</v>
      </c>
      <c r="E5" s="40">
        <v>10</v>
      </c>
      <c r="F5" s="40">
        <v>1</v>
      </c>
      <c r="G5" s="40">
        <f t="shared" si="0"/>
        <v>11</v>
      </c>
      <c r="H5" s="148">
        <f t="shared" si="1"/>
        <v>0.17241379310344829</v>
      </c>
      <c r="I5" s="40">
        <v>32</v>
      </c>
      <c r="J5" s="40">
        <v>1</v>
      </c>
      <c r="L5" s="40" t="s">
        <v>578</v>
      </c>
      <c r="M5" s="40">
        <v>12.92</v>
      </c>
      <c r="O5" s="115">
        <v>43203</v>
      </c>
      <c r="P5" s="116" t="s">
        <v>540</v>
      </c>
      <c r="Q5" s="116">
        <v>12</v>
      </c>
      <c r="R5" s="116" t="s">
        <v>632</v>
      </c>
      <c r="S5" s="116">
        <v>2</v>
      </c>
      <c r="V5" s="204"/>
    </row>
    <row r="6" spans="1:22">
      <c r="A6" s="44" t="s">
        <v>168</v>
      </c>
      <c r="B6" s="44" t="s">
        <v>569</v>
      </c>
      <c r="C6" s="44">
        <v>5</v>
      </c>
      <c r="D6" s="44">
        <v>2</v>
      </c>
      <c r="E6" s="44">
        <v>0</v>
      </c>
      <c r="F6" s="44">
        <v>0</v>
      </c>
      <c r="G6" s="44">
        <f t="shared" si="0"/>
        <v>0</v>
      </c>
      <c r="H6" s="149">
        <f t="shared" si="1"/>
        <v>0</v>
      </c>
      <c r="I6" s="44">
        <v>2</v>
      </c>
      <c r="J6" s="44">
        <v>0</v>
      </c>
      <c r="O6" s="118">
        <v>43206</v>
      </c>
      <c r="P6" s="46" t="s">
        <v>546</v>
      </c>
      <c r="Q6" s="46">
        <v>3</v>
      </c>
      <c r="R6" s="46" t="s">
        <v>632</v>
      </c>
      <c r="S6" s="46">
        <v>6</v>
      </c>
      <c r="V6" s="204"/>
    </row>
    <row r="7" spans="1:22">
      <c r="A7" s="40" t="s">
        <v>41</v>
      </c>
      <c r="B7" s="40" t="s">
        <v>569</v>
      </c>
      <c r="C7" s="40">
        <v>6</v>
      </c>
      <c r="D7" s="40">
        <v>0</v>
      </c>
      <c r="E7" s="40">
        <v>0</v>
      </c>
      <c r="F7" s="40">
        <v>0</v>
      </c>
      <c r="G7" s="40">
        <f t="shared" si="0"/>
        <v>0</v>
      </c>
      <c r="H7" s="148"/>
      <c r="I7" s="40">
        <v>1</v>
      </c>
      <c r="J7" s="40">
        <v>2</v>
      </c>
      <c r="O7" s="115">
        <v>43210</v>
      </c>
      <c r="P7" s="116" t="s">
        <v>547</v>
      </c>
      <c r="Q7" s="116">
        <v>11</v>
      </c>
      <c r="R7" s="116" t="s">
        <v>632</v>
      </c>
      <c r="S7" s="116">
        <v>3</v>
      </c>
      <c r="V7" s="204"/>
    </row>
    <row r="8" spans="1:22">
      <c r="A8" s="44" t="s">
        <v>37</v>
      </c>
      <c r="B8" s="44" t="s">
        <v>563</v>
      </c>
      <c r="C8" s="44">
        <v>7</v>
      </c>
      <c r="D8" s="44">
        <v>31</v>
      </c>
      <c r="E8" s="44">
        <v>5</v>
      </c>
      <c r="F8" s="44">
        <v>2</v>
      </c>
      <c r="G8" s="44">
        <f t="shared" si="0"/>
        <v>7</v>
      </c>
      <c r="H8" s="149">
        <f>E8/D8</f>
        <v>0.16129032258064516</v>
      </c>
      <c r="I8" s="44">
        <v>29</v>
      </c>
      <c r="J8" s="44">
        <v>0</v>
      </c>
      <c r="O8" s="110">
        <v>43214</v>
      </c>
      <c r="P8" s="72" t="s">
        <v>632</v>
      </c>
      <c r="Q8" s="72">
        <v>1</v>
      </c>
      <c r="R8" s="72" t="s">
        <v>549</v>
      </c>
      <c r="S8" s="72">
        <v>16</v>
      </c>
      <c r="V8" s="204"/>
    </row>
    <row r="9" spans="1:22">
      <c r="A9" s="40" t="s">
        <v>703</v>
      </c>
      <c r="B9" s="40" t="s">
        <v>692</v>
      </c>
      <c r="C9" s="40">
        <v>8</v>
      </c>
      <c r="D9" s="40">
        <v>0</v>
      </c>
      <c r="E9" s="40">
        <v>0</v>
      </c>
      <c r="F9" s="40">
        <v>0</v>
      </c>
      <c r="G9" s="40">
        <f t="shared" si="0"/>
        <v>0</v>
      </c>
      <c r="H9" s="148"/>
      <c r="I9" s="40">
        <v>0</v>
      </c>
      <c r="J9" s="40">
        <v>1</v>
      </c>
      <c r="O9" s="115">
        <v>43216</v>
      </c>
      <c r="P9" s="116" t="s">
        <v>528</v>
      </c>
      <c r="Q9" s="116">
        <v>21</v>
      </c>
      <c r="R9" s="116" t="s">
        <v>632</v>
      </c>
      <c r="S9" s="116">
        <v>1</v>
      </c>
      <c r="V9" s="204"/>
    </row>
    <row r="10" spans="1:22">
      <c r="A10" s="44" t="s">
        <v>61</v>
      </c>
      <c r="B10" s="44" t="s">
        <v>558</v>
      </c>
      <c r="C10" s="44">
        <v>10</v>
      </c>
      <c r="D10" s="44">
        <v>25</v>
      </c>
      <c r="E10" s="44">
        <v>2</v>
      </c>
      <c r="F10" s="44">
        <v>3</v>
      </c>
      <c r="G10" s="44">
        <f t="shared" si="0"/>
        <v>5</v>
      </c>
      <c r="H10" s="149">
        <f t="shared" ref="H10:H12" si="2">E10/D10</f>
        <v>0.08</v>
      </c>
      <c r="I10" s="44">
        <v>36</v>
      </c>
      <c r="J10" s="44">
        <v>0</v>
      </c>
      <c r="O10" s="110">
        <v>43220</v>
      </c>
      <c r="P10" s="72" t="s">
        <v>632</v>
      </c>
      <c r="Q10" s="72">
        <v>6</v>
      </c>
      <c r="R10" s="72" t="s">
        <v>502</v>
      </c>
      <c r="S10" s="72">
        <v>15</v>
      </c>
      <c r="V10" s="204"/>
    </row>
    <row r="11" spans="1:22">
      <c r="A11" s="40" t="s">
        <v>59</v>
      </c>
      <c r="B11" s="40" t="s">
        <v>709</v>
      </c>
      <c r="C11" s="40">
        <v>11</v>
      </c>
      <c r="D11" s="40">
        <v>2</v>
      </c>
      <c r="E11" s="40">
        <v>0</v>
      </c>
      <c r="F11" s="40">
        <v>0</v>
      </c>
      <c r="G11" s="40">
        <f t="shared" si="0"/>
        <v>0</v>
      </c>
      <c r="H11" s="148">
        <f t="shared" si="2"/>
        <v>0</v>
      </c>
      <c r="I11" s="40">
        <v>18</v>
      </c>
      <c r="J11" s="40">
        <v>2</v>
      </c>
      <c r="O11" s="115">
        <v>43226</v>
      </c>
      <c r="P11" s="116" t="s">
        <v>507</v>
      </c>
      <c r="Q11" s="116">
        <v>16</v>
      </c>
      <c r="R11" s="116" t="s">
        <v>632</v>
      </c>
      <c r="S11" s="116">
        <v>1</v>
      </c>
      <c r="V11" s="204"/>
    </row>
    <row r="12" spans="1:22">
      <c r="A12" s="44" t="s">
        <v>710</v>
      </c>
      <c r="B12" s="44" t="s">
        <v>558</v>
      </c>
      <c r="C12" s="44">
        <v>12</v>
      </c>
      <c r="D12" s="44">
        <v>1</v>
      </c>
      <c r="E12" s="44">
        <v>0</v>
      </c>
      <c r="F12" s="44">
        <v>0</v>
      </c>
      <c r="G12" s="44">
        <f t="shared" si="0"/>
        <v>0</v>
      </c>
      <c r="H12" s="149">
        <f t="shared" si="2"/>
        <v>0</v>
      </c>
      <c r="I12" s="44">
        <v>9</v>
      </c>
      <c r="J12" s="44">
        <v>0</v>
      </c>
      <c r="O12" s="110">
        <v>43228</v>
      </c>
      <c r="P12" s="72" t="s">
        <v>632</v>
      </c>
      <c r="Q12" s="72">
        <v>4</v>
      </c>
      <c r="R12" s="72" t="s">
        <v>546</v>
      </c>
      <c r="S12" s="72">
        <v>9</v>
      </c>
      <c r="V12" s="204"/>
    </row>
    <row r="13" spans="1:22">
      <c r="A13" s="40" t="s">
        <v>720</v>
      </c>
      <c r="B13" s="40" t="s">
        <v>558</v>
      </c>
      <c r="C13" s="40">
        <v>13</v>
      </c>
      <c r="D13" s="40">
        <v>0</v>
      </c>
      <c r="E13" s="40">
        <v>0</v>
      </c>
      <c r="F13" s="40">
        <v>0</v>
      </c>
      <c r="G13" s="40">
        <f t="shared" si="0"/>
        <v>0</v>
      </c>
      <c r="H13" s="148"/>
      <c r="I13" s="40">
        <v>10</v>
      </c>
      <c r="J13" s="40">
        <v>1</v>
      </c>
      <c r="O13" s="115">
        <v>43230</v>
      </c>
      <c r="P13" s="116" t="s">
        <v>632</v>
      </c>
      <c r="Q13" s="116">
        <v>1</v>
      </c>
      <c r="R13" s="116" t="s">
        <v>549</v>
      </c>
      <c r="S13" s="116">
        <v>11</v>
      </c>
      <c r="T13" s="116" t="s">
        <v>620</v>
      </c>
      <c r="V13" s="205"/>
    </row>
    <row r="14" spans="1:22">
      <c r="A14" s="44" t="s">
        <v>70</v>
      </c>
      <c r="B14" s="44" t="s">
        <v>558</v>
      </c>
      <c r="C14" s="44">
        <v>14</v>
      </c>
      <c r="D14" s="44">
        <v>12</v>
      </c>
      <c r="E14" s="44">
        <v>4</v>
      </c>
      <c r="F14" s="44">
        <v>3</v>
      </c>
      <c r="G14" s="44">
        <f t="shared" si="0"/>
        <v>7</v>
      </c>
      <c r="H14" s="149">
        <f>E14/D14</f>
        <v>0.33333333333333331</v>
      </c>
      <c r="I14" s="44">
        <v>33</v>
      </c>
      <c r="J14" s="44">
        <v>2</v>
      </c>
    </row>
    <row r="15" spans="1:22">
      <c r="A15" s="40" t="s">
        <v>198</v>
      </c>
      <c r="B15" s="40" t="s">
        <v>712</v>
      </c>
      <c r="C15" s="40">
        <v>15</v>
      </c>
      <c r="D15" s="40">
        <v>0</v>
      </c>
      <c r="E15" s="40">
        <v>0</v>
      </c>
      <c r="F15" s="40">
        <v>0</v>
      </c>
      <c r="G15" s="40">
        <f t="shared" si="0"/>
        <v>0</v>
      </c>
      <c r="H15" s="148"/>
      <c r="I15" s="40">
        <v>3</v>
      </c>
      <c r="J15" s="40">
        <v>0</v>
      </c>
      <c r="O15" s="519" t="s">
        <v>592</v>
      </c>
      <c r="P15" s="520"/>
      <c r="Q15" s="134" t="s">
        <v>593</v>
      </c>
      <c r="R15" s="181" t="s">
        <v>594</v>
      </c>
      <c r="S15" s="181" t="s">
        <v>591</v>
      </c>
    </row>
    <row r="16" spans="1:22">
      <c r="A16" s="44" t="s">
        <v>181</v>
      </c>
      <c r="B16" s="44" t="s">
        <v>569</v>
      </c>
      <c r="C16" s="44">
        <v>17</v>
      </c>
      <c r="D16" s="44">
        <v>0</v>
      </c>
      <c r="E16" s="44">
        <v>0</v>
      </c>
      <c r="F16" s="44">
        <v>0</v>
      </c>
      <c r="G16" s="44">
        <f t="shared" si="0"/>
        <v>0</v>
      </c>
      <c r="H16" s="149"/>
      <c r="I16" s="44">
        <v>7</v>
      </c>
      <c r="J16" s="44">
        <v>1</v>
      </c>
      <c r="O16" s="521" t="s">
        <v>198</v>
      </c>
      <c r="P16" s="500"/>
      <c r="Q16" s="143">
        <v>250</v>
      </c>
      <c r="R16" s="182">
        <v>152</v>
      </c>
      <c r="S16" s="183">
        <f t="shared" ref="S16:S17" si="3">R16/Q16</f>
        <v>0.60799999999999998</v>
      </c>
    </row>
    <row r="17" spans="1:20" ht="16.5" customHeight="1">
      <c r="A17" s="40" t="s">
        <v>721</v>
      </c>
      <c r="B17" s="40" t="s">
        <v>558</v>
      </c>
      <c r="C17" s="40">
        <v>18</v>
      </c>
      <c r="D17" s="40">
        <v>0</v>
      </c>
      <c r="E17" s="40">
        <v>0</v>
      </c>
      <c r="F17" s="40">
        <v>0</v>
      </c>
      <c r="G17" s="40">
        <f t="shared" si="0"/>
        <v>0</v>
      </c>
      <c r="H17" s="148"/>
      <c r="I17" s="40">
        <v>6</v>
      </c>
      <c r="J17" s="40">
        <v>0</v>
      </c>
      <c r="O17" s="501" t="s">
        <v>700</v>
      </c>
      <c r="P17" s="497"/>
      <c r="Q17" s="112">
        <v>89</v>
      </c>
      <c r="R17" s="124">
        <v>52</v>
      </c>
      <c r="S17" s="125">
        <f t="shared" si="3"/>
        <v>0.5842696629213483</v>
      </c>
    </row>
    <row r="18" spans="1:20" ht="15.75" customHeight="1">
      <c r="A18" s="44" t="s">
        <v>178</v>
      </c>
      <c r="B18" s="44" t="s">
        <v>563</v>
      </c>
      <c r="C18" s="44">
        <v>20</v>
      </c>
      <c r="D18" s="44">
        <v>0</v>
      </c>
      <c r="E18" s="44">
        <v>0</v>
      </c>
      <c r="F18" s="44">
        <v>0</v>
      </c>
      <c r="G18" s="44">
        <f t="shared" si="0"/>
        <v>0</v>
      </c>
      <c r="H18" s="149"/>
      <c r="I18" s="44">
        <v>1</v>
      </c>
      <c r="J18" s="44">
        <v>0</v>
      </c>
      <c r="O18" s="527"/>
      <c r="P18" s="438"/>
      <c r="Q18" s="138"/>
      <c r="R18" s="138"/>
      <c r="S18" s="138"/>
      <c r="T18" s="47"/>
    </row>
    <row r="19" spans="1:20">
      <c r="A19" s="40" t="s">
        <v>722</v>
      </c>
      <c r="B19" s="40" t="s">
        <v>558</v>
      </c>
      <c r="C19" s="40">
        <v>21</v>
      </c>
      <c r="D19" s="40">
        <v>0</v>
      </c>
      <c r="E19" s="40">
        <v>0</v>
      </c>
      <c r="F19" s="40">
        <v>0</v>
      </c>
      <c r="G19" s="40">
        <f t="shared" si="0"/>
        <v>0</v>
      </c>
      <c r="H19" s="148"/>
      <c r="I19" s="40">
        <v>2</v>
      </c>
      <c r="J19" s="40">
        <v>0</v>
      </c>
      <c r="O19" s="527"/>
      <c r="P19" s="438"/>
      <c r="Q19" s="138"/>
      <c r="R19" s="138"/>
      <c r="S19" s="138"/>
      <c r="T19" s="47"/>
    </row>
    <row r="20" spans="1:20">
      <c r="A20" s="44" t="s">
        <v>700</v>
      </c>
      <c r="B20" s="44" t="s">
        <v>712</v>
      </c>
      <c r="C20" s="44">
        <v>22</v>
      </c>
      <c r="D20" s="44">
        <v>0</v>
      </c>
      <c r="E20" s="44">
        <v>0</v>
      </c>
      <c r="F20" s="44">
        <v>0</v>
      </c>
      <c r="G20" s="44">
        <f t="shared" si="0"/>
        <v>0</v>
      </c>
      <c r="H20" s="149"/>
      <c r="I20" s="44">
        <v>5</v>
      </c>
      <c r="J20" s="44">
        <v>0</v>
      </c>
      <c r="O20" s="204" t="s">
        <v>582</v>
      </c>
      <c r="P20" t="s">
        <v>500</v>
      </c>
    </row>
    <row r="21" spans="1:20" ht="15.75" customHeight="1">
      <c r="A21" s="40" t="s">
        <v>723</v>
      </c>
      <c r="B21" s="40" t="s">
        <v>691</v>
      </c>
      <c r="C21" s="40">
        <v>24</v>
      </c>
      <c r="D21" s="40">
        <v>0</v>
      </c>
      <c r="E21" s="40">
        <v>0</v>
      </c>
      <c r="F21" s="40">
        <v>0</v>
      </c>
      <c r="G21" s="40">
        <f t="shared" si="0"/>
        <v>0</v>
      </c>
      <c r="H21" s="148"/>
      <c r="I21" s="40">
        <v>6</v>
      </c>
      <c r="J21" s="40">
        <v>0</v>
      </c>
    </row>
    <row r="22" spans="1:20" ht="15.75" customHeight="1">
      <c r="A22" s="44" t="s">
        <v>714</v>
      </c>
      <c r="B22" s="44" t="s">
        <v>558</v>
      </c>
      <c r="C22" s="44">
        <v>25</v>
      </c>
      <c r="D22" s="44">
        <v>1</v>
      </c>
      <c r="E22" s="44">
        <v>0</v>
      </c>
      <c r="F22" s="44">
        <v>0</v>
      </c>
      <c r="G22" s="44">
        <f t="shared" si="0"/>
        <v>0</v>
      </c>
      <c r="H22" s="149">
        <f>E22/D22</f>
        <v>0</v>
      </c>
      <c r="I22" s="44">
        <v>0</v>
      </c>
      <c r="J22" s="44">
        <v>0</v>
      </c>
    </row>
    <row r="23" spans="1:20" ht="15.75" customHeight="1">
      <c r="A23" s="40" t="s">
        <v>724</v>
      </c>
      <c r="B23" s="40" t="s">
        <v>569</v>
      </c>
      <c r="C23" s="40">
        <v>26</v>
      </c>
      <c r="D23" s="40">
        <v>0</v>
      </c>
      <c r="E23" s="40">
        <v>0</v>
      </c>
      <c r="F23" s="40">
        <v>0</v>
      </c>
      <c r="G23" s="40">
        <f t="shared" si="0"/>
        <v>0</v>
      </c>
      <c r="H23" s="148"/>
      <c r="I23" s="40">
        <v>1</v>
      </c>
      <c r="J23" s="40">
        <v>0</v>
      </c>
    </row>
    <row r="24" spans="1:20" ht="15.75" customHeight="1">
      <c r="A24" s="44" t="s">
        <v>189</v>
      </c>
      <c r="B24" s="44" t="s">
        <v>558</v>
      </c>
      <c r="C24" s="44">
        <v>29</v>
      </c>
      <c r="D24" s="44">
        <v>1</v>
      </c>
      <c r="E24" s="44">
        <v>0</v>
      </c>
      <c r="F24" s="44">
        <v>0</v>
      </c>
      <c r="G24" s="44">
        <f t="shared" si="0"/>
        <v>0</v>
      </c>
      <c r="H24" s="149">
        <f>E24/D24</f>
        <v>0</v>
      </c>
      <c r="I24" s="44">
        <v>11</v>
      </c>
      <c r="J24" s="44">
        <v>0</v>
      </c>
    </row>
    <row r="25" spans="1:20" ht="15.75" customHeight="1">
      <c r="A25" s="40" t="s">
        <v>725</v>
      </c>
      <c r="B25" s="40" t="s">
        <v>558</v>
      </c>
      <c r="C25" s="40">
        <v>30</v>
      </c>
      <c r="D25" s="40">
        <v>0</v>
      </c>
      <c r="E25" s="40">
        <v>0</v>
      </c>
      <c r="F25" s="40">
        <v>0</v>
      </c>
      <c r="G25" s="40">
        <f t="shared" si="0"/>
        <v>0</v>
      </c>
      <c r="H25" s="148"/>
      <c r="I25" s="40">
        <v>1</v>
      </c>
      <c r="J25" s="40">
        <v>0</v>
      </c>
    </row>
    <row r="26" spans="1:20" ht="15.75" customHeight="1">
      <c r="A26" s="185" t="s">
        <v>230</v>
      </c>
      <c r="B26" s="185" t="s">
        <v>563</v>
      </c>
      <c r="C26" s="185">
        <v>33</v>
      </c>
      <c r="D26" s="185">
        <v>4</v>
      </c>
      <c r="E26" s="185">
        <v>2</v>
      </c>
      <c r="F26" s="185">
        <v>1</v>
      </c>
      <c r="G26" s="185">
        <f t="shared" si="0"/>
        <v>3</v>
      </c>
      <c r="H26" s="186">
        <f t="shared" ref="H26:H27" si="4">E26/D26</f>
        <v>0.5</v>
      </c>
      <c r="I26" s="185">
        <v>11</v>
      </c>
      <c r="J26" s="185">
        <v>0</v>
      </c>
    </row>
    <row r="27" spans="1:20" ht="15.75" customHeight="1">
      <c r="A27" s="1" t="s">
        <v>588</v>
      </c>
      <c r="B27" s="1"/>
      <c r="C27" s="1"/>
      <c r="D27" s="1">
        <f t="shared" ref="D27:G27" si="5">SUM(D2:D26)</f>
        <v>145</v>
      </c>
      <c r="E27" s="1">
        <f t="shared" si="5"/>
        <v>23</v>
      </c>
      <c r="F27" s="1">
        <f t="shared" si="5"/>
        <v>13</v>
      </c>
      <c r="G27" s="1">
        <f t="shared" si="5"/>
        <v>36</v>
      </c>
      <c r="H27" s="188">
        <f t="shared" si="4"/>
        <v>0.15862068965517243</v>
      </c>
      <c r="I27" s="1">
        <f t="shared" ref="I27:J27" si="6">SUM(I2:I26)</f>
        <v>277</v>
      </c>
      <c r="J27" s="1">
        <f t="shared" si="6"/>
        <v>11</v>
      </c>
    </row>
    <row r="28" spans="1:20" ht="15.75" customHeight="1"/>
    <row r="29" spans="1:20" ht="15.75" customHeight="1"/>
    <row r="30" spans="1:20" ht="15.75" customHeight="1"/>
    <row r="31" spans="1:20" ht="15.75" customHeight="1"/>
    <row r="32" spans="1:2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O19:P19"/>
    <mergeCell ref="O1:S1"/>
    <mergeCell ref="O15:P15"/>
    <mergeCell ref="O16:P16"/>
    <mergeCell ref="O17:P17"/>
    <mergeCell ref="O18:P18"/>
  </mergeCells>
  <pageMargins left="0.7" right="0.7" top="0.75" bottom="0.75" header="0" footer="0"/>
  <pageSetup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1000"/>
  <sheetViews>
    <sheetView workbookViewId="0"/>
  </sheetViews>
  <sheetFormatPr defaultColWidth="14.42578125" defaultRowHeight="15" customHeight="1"/>
  <cols>
    <col min="1" max="1" width="13.5703125" customWidth="1"/>
    <col min="2" max="2" width="8.7109375" customWidth="1"/>
    <col min="3" max="3" width="4.85546875" customWidth="1"/>
    <col min="4" max="4" width="8.7109375" customWidth="1"/>
    <col min="5" max="5" width="13.85546875" customWidth="1"/>
    <col min="6" max="6" width="8.7109375" customWidth="1"/>
    <col min="7" max="7" width="15.140625" customWidth="1"/>
    <col min="8" max="8" width="8.7109375" customWidth="1"/>
    <col min="9" max="9" width="10" customWidth="1"/>
    <col min="10" max="10" width="4.5703125" customWidth="1"/>
    <col min="11" max="11" width="8.7109375" customWidth="1"/>
    <col min="12" max="12" width="13.28515625" customWidth="1"/>
    <col min="13" max="18" width="8.7109375" customWidth="1"/>
  </cols>
  <sheetData>
    <row r="1" spans="1:12">
      <c r="D1" s="498" t="s">
        <v>557</v>
      </c>
      <c r="E1" s="414"/>
      <c r="F1" s="414"/>
      <c r="G1" s="414"/>
      <c r="H1" s="414"/>
      <c r="I1" s="5"/>
      <c r="K1" s="204"/>
    </row>
    <row r="2" spans="1:12">
      <c r="A2" s="44" t="s">
        <v>573</v>
      </c>
      <c r="B2" s="44">
        <v>24</v>
      </c>
      <c r="D2" s="110">
        <v>43176</v>
      </c>
      <c r="E2" s="72" t="s">
        <v>632</v>
      </c>
      <c r="F2" s="72">
        <v>1</v>
      </c>
      <c r="G2" s="72" t="s">
        <v>525</v>
      </c>
      <c r="H2" s="72">
        <v>15</v>
      </c>
      <c r="K2" s="204" t="s">
        <v>582</v>
      </c>
      <c r="L2" t="s">
        <v>500</v>
      </c>
    </row>
    <row r="3" spans="1:12">
      <c r="A3" s="40" t="s">
        <v>575</v>
      </c>
      <c r="B3" s="40">
        <v>154</v>
      </c>
      <c r="D3" s="115">
        <v>43177</v>
      </c>
      <c r="E3" s="116" t="s">
        <v>540</v>
      </c>
      <c r="F3" s="116">
        <v>11</v>
      </c>
      <c r="G3" s="116" t="s">
        <v>632</v>
      </c>
      <c r="H3" s="116">
        <v>1</v>
      </c>
      <c r="K3" s="204"/>
    </row>
    <row r="4" spans="1:12">
      <c r="A4" s="44" t="s">
        <v>3</v>
      </c>
      <c r="B4" s="44">
        <v>2.1800000000000002</v>
      </c>
      <c r="D4" s="110">
        <v>43184</v>
      </c>
      <c r="E4" s="72" t="s">
        <v>632</v>
      </c>
      <c r="F4" s="72">
        <v>0</v>
      </c>
      <c r="G4" s="72" t="s">
        <v>524</v>
      </c>
      <c r="H4" s="72">
        <v>25</v>
      </c>
      <c r="K4" s="204"/>
    </row>
    <row r="5" spans="1:12">
      <c r="A5" s="40" t="s">
        <v>578</v>
      </c>
      <c r="B5" s="40">
        <v>12.83</v>
      </c>
      <c r="D5" s="115">
        <v>43186</v>
      </c>
      <c r="E5" s="116" t="s">
        <v>513</v>
      </c>
      <c r="F5" s="116">
        <v>17</v>
      </c>
      <c r="G5" s="116" t="s">
        <v>632</v>
      </c>
      <c r="H5" s="116">
        <v>1</v>
      </c>
      <c r="K5" s="204"/>
    </row>
    <row r="6" spans="1:12">
      <c r="D6" s="110">
        <v>43190</v>
      </c>
      <c r="E6" s="72" t="s">
        <v>533</v>
      </c>
      <c r="F6" s="72">
        <v>13</v>
      </c>
      <c r="G6" s="72" t="s">
        <v>632</v>
      </c>
      <c r="H6" s="72">
        <v>0</v>
      </c>
      <c r="K6" s="204"/>
    </row>
    <row r="7" spans="1:12">
      <c r="D7" s="115">
        <v>43194</v>
      </c>
      <c r="E7" s="116" t="s">
        <v>632</v>
      </c>
      <c r="F7" s="116">
        <v>5</v>
      </c>
      <c r="G7" s="116" t="s">
        <v>547</v>
      </c>
      <c r="H7" s="116">
        <v>6</v>
      </c>
      <c r="K7" s="204"/>
    </row>
    <row r="8" spans="1:12">
      <c r="D8" s="110">
        <v>43200</v>
      </c>
      <c r="E8" s="72" t="s">
        <v>528</v>
      </c>
      <c r="F8" s="72">
        <v>14</v>
      </c>
      <c r="G8" s="72" t="s">
        <v>632</v>
      </c>
      <c r="H8" s="72">
        <v>1</v>
      </c>
      <c r="K8" s="204"/>
    </row>
    <row r="9" spans="1:12">
      <c r="D9" s="115">
        <v>43215</v>
      </c>
      <c r="E9" s="116" t="s">
        <v>546</v>
      </c>
      <c r="F9" s="116">
        <v>11</v>
      </c>
      <c r="G9" s="116" t="s">
        <v>632</v>
      </c>
      <c r="H9" s="116">
        <v>8</v>
      </c>
      <c r="K9" s="204"/>
    </row>
    <row r="10" spans="1:12">
      <c r="D10" s="110">
        <v>43221</v>
      </c>
      <c r="E10" s="72" t="s">
        <v>632</v>
      </c>
      <c r="F10" s="72">
        <v>3</v>
      </c>
      <c r="G10" s="72" t="s">
        <v>683</v>
      </c>
      <c r="H10" s="72">
        <v>18</v>
      </c>
      <c r="K10" s="204"/>
    </row>
    <row r="11" spans="1:12">
      <c r="D11" s="115">
        <v>43225</v>
      </c>
      <c r="E11" s="116" t="s">
        <v>549</v>
      </c>
      <c r="F11" s="116">
        <v>11</v>
      </c>
      <c r="G11" s="116" t="s">
        <v>632</v>
      </c>
      <c r="H11" s="116">
        <v>2</v>
      </c>
      <c r="K11" s="204"/>
    </row>
    <row r="12" spans="1:12">
      <c r="D12" s="110">
        <v>43229</v>
      </c>
      <c r="E12" s="72" t="s">
        <v>632</v>
      </c>
      <c r="G12" s="72" t="s">
        <v>502</v>
      </c>
      <c r="I12" s="72" t="s">
        <v>726</v>
      </c>
      <c r="K12" s="204"/>
    </row>
    <row r="13" spans="1:12">
      <c r="D13" s="115">
        <v>43233</v>
      </c>
      <c r="E13" s="116" t="s">
        <v>632</v>
      </c>
      <c r="F13" s="116">
        <v>2</v>
      </c>
      <c r="G13" s="116" t="s">
        <v>549</v>
      </c>
      <c r="H13" s="116">
        <v>13</v>
      </c>
      <c r="I13" s="116" t="s">
        <v>620</v>
      </c>
      <c r="K13" s="205"/>
    </row>
    <row r="14" spans="1:12"/>
    <row r="15" spans="1:12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D1:H1"/>
  </mergeCells>
  <pageMargins left="0.7" right="0.7" top="0.75" bottom="0.75" header="0" footer="0"/>
  <pageSetup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1000"/>
  <sheetViews>
    <sheetView workbookViewId="0"/>
  </sheetViews>
  <sheetFormatPr defaultColWidth="14.42578125" defaultRowHeight="15" customHeight="1"/>
  <cols>
    <col min="1" max="1" width="13.7109375" customWidth="1"/>
    <col min="2" max="4" width="8.7109375" customWidth="1"/>
    <col min="5" max="5" width="15.42578125" customWidth="1"/>
    <col min="6" max="6" width="9.140625" customWidth="1"/>
    <col min="7" max="7" width="14.42578125" customWidth="1"/>
    <col min="8" max="11" width="8.7109375" customWidth="1"/>
    <col min="12" max="12" width="13.5703125" customWidth="1"/>
    <col min="13" max="18" width="8.7109375" customWidth="1"/>
  </cols>
  <sheetData>
    <row r="1" spans="1:12">
      <c r="D1" s="498" t="s">
        <v>557</v>
      </c>
      <c r="E1" s="414"/>
      <c r="F1" s="414"/>
      <c r="G1" s="414"/>
      <c r="H1" s="414"/>
      <c r="I1" s="5"/>
      <c r="K1" s="206"/>
    </row>
    <row r="2" spans="1:12">
      <c r="A2" s="44" t="s">
        <v>573</v>
      </c>
      <c r="B2" s="44">
        <v>12</v>
      </c>
      <c r="D2" s="110">
        <v>43192</v>
      </c>
      <c r="E2" s="72" t="s">
        <v>524</v>
      </c>
      <c r="F2" s="72">
        <v>20</v>
      </c>
      <c r="G2" s="72" t="s">
        <v>632</v>
      </c>
      <c r="H2" s="72">
        <v>0</v>
      </c>
      <c r="K2" s="206" t="s">
        <v>582</v>
      </c>
      <c r="L2" t="s">
        <v>500</v>
      </c>
    </row>
    <row r="3" spans="1:12">
      <c r="A3" s="40" t="s">
        <v>575</v>
      </c>
      <c r="B3" s="40">
        <v>163</v>
      </c>
      <c r="D3" s="115">
        <v>43193</v>
      </c>
      <c r="E3" s="116" t="s">
        <v>540</v>
      </c>
      <c r="F3" s="116">
        <v>14</v>
      </c>
      <c r="G3" s="116" t="s">
        <v>632</v>
      </c>
      <c r="H3" s="116">
        <v>1</v>
      </c>
      <c r="K3" s="206"/>
    </row>
    <row r="4" spans="1:12">
      <c r="A4" s="44" t="s">
        <v>3</v>
      </c>
      <c r="B4" s="44">
        <v>1.2</v>
      </c>
      <c r="D4" s="110">
        <v>43198</v>
      </c>
      <c r="E4" s="72" t="s">
        <v>632</v>
      </c>
      <c r="F4" s="72">
        <v>0</v>
      </c>
      <c r="G4" s="72" t="s">
        <v>533</v>
      </c>
      <c r="H4" s="72">
        <v>19</v>
      </c>
      <c r="K4" s="206"/>
    </row>
    <row r="5" spans="1:12">
      <c r="A5" s="40" t="s">
        <v>578</v>
      </c>
      <c r="B5" s="40">
        <v>16.3</v>
      </c>
      <c r="D5" s="164">
        <v>43206</v>
      </c>
      <c r="E5" s="116" t="s">
        <v>547</v>
      </c>
      <c r="F5" s="116">
        <v>13</v>
      </c>
      <c r="G5" s="116" t="s">
        <v>632</v>
      </c>
      <c r="H5" s="116">
        <v>5</v>
      </c>
      <c r="K5" s="206"/>
    </row>
    <row r="6" spans="1:12">
      <c r="D6" s="110">
        <v>43216</v>
      </c>
      <c r="E6" s="72" t="s">
        <v>632</v>
      </c>
      <c r="F6" s="72">
        <v>3</v>
      </c>
      <c r="G6" s="72" t="s">
        <v>546</v>
      </c>
      <c r="H6" s="72">
        <v>13</v>
      </c>
      <c r="K6" s="206"/>
    </row>
    <row r="7" spans="1:12" ht="15.75">
      <c r="D7" s="115">
        <v>43226</v>
      </c>
      <c r="E7" s="116" t="s">
        <v>632</v>
      </c>
      <c r="F7" s="207">
        <v>1</v>
      </c>
      <c r="G7" s="116" t="s">
        <v>549</v>
      </c>
      <c r="H7" s="116">
        <v>13</v>
      </c>
      <c r="K7" s="206"/>
    </row>
    <row r="8" spans="1:12">
      <c r="D8" s="110">
        <v>43227</v>
      </c>
      <c r="E8" s="72" t="s">
        <v>507</v>
      </c>
      <c r="F8" s="72">
        <v>17</v>
      </c>
      <c r="G8" s="72" t="s">
        <v>632</v>
      </c>
      <c r="H8" s="72">
        <v>1</v>
      </c>
      <c r="K8" s="206"/>
    </row>
    <row r="9" spans="1:12">
      <c r="D9" s="115">
        <v>43228</v>
      </c>
      <c r="E9" s="116" t="s">
        <v>632</v>
      </c>
      <c r="F9" s="116">
        <v>0</v>
      </c>
      <c r="G9" s="116" t="s">
        <v>528</v>
      </c>
      <c r="H9" s="116">
        <v>17</v>
      </c>
      <c r="K9" s="206"/>
    </row>
    <row r="10" spans="1:12">
      <c r="D10" s="110">
        <v>43230</v>
      </c>
      <c r="E10" s="72" t="s">
        <v>502</v>
      </c>
      <c r="F10" s="72">
        <v>21</v>
      </c>
      <c r="G10" s="72" t="s">
        <v>632</v>
      </c>
      <c r="H10" s="72">
        <v>1</v>
      </c>
      <c r="K10" s="206"/>
    </row>
    <row r="11" spans="1:12">
      <c r="D11" s="115">
        <v>43234</v>
      </c>
      <c r="E11" s="116" t="s">
        <v>632</v>
      </c>
      <c r="F11" s="116">
        <v>0</v>
      </c>
      <c r="G11" s="116" t="s">
        <v>502</v>
      </c>
      <c r="H11" s="116">
        <v>16</v>
      </c>
      <c r="I11" s="116" t="s">
        <v>620</v>
      </c>
      <c r="K11" s="205"/>
    </row>
    <row r="12" spans="1:12"/>
    <row r="13" spans="1:12"/>
    <row r="14" spans="1:12"/>
    <row r="15" spans="1:12"/>
    <row r="16" spans="1:12"/>
    <row r="17"/>
    <row r="18"/>
    <row r="19"/>
    <row r="20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D1:H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1002"/>
  <sheetViews>
    <sheetView workbookViewId="0">
      <selection sqref="A1:G2"/>
    </sheetView>
  </sheetViews>
  <sheetFormatPr defaultColWidth="14.42578125" defaultRowHeight="15" customHeight="1"/>
  <cols>
    <col min="1" max="1" width="14.42578125" customWidth="1"/>
    <col min="2" max="2" width="18.42578125" customWidth="1"/>
    <col min="3" max="3" width="14.42578125" customWidth="1"/>
    <col min="4" max="4" width="4" customWidth="1"/>
    <col min="5" max="5" width="14.42578125" customWidth="1"/>
    <col min="6" max="6" width="18" customWidth="1"/>
  </cols>
  <sheetData>
    <row r="1" spans="1:7" ht="15" customHeight="1">
      <c r="A1" s="425" t="s">
        <v>800</v>
      </c>
      <c r="B1" s="425"/>
      <c r="C1" s="425"/>
      <c r="D1" s="425"/>
      <c r="E1" s="425"/>
      <c r="F1" s="425"/>
      <c r="G1" s="425"/>
    </row>
    <row r="2" spans="1:7" ht="15" customHeight="1">
      <c r="A2" s="425"/>
      <c r="B2" s="425"/>
      <c r="C2" s="425"/>
      <c r="D2" s="425"/>
      <c r="E2" s="425"/>
      <c r="F2" s="425"/>
      <c r="G2" s="425"/>
    </row>
    <row r="3" spans="1:7" ht="15" customHeight="1">
      <c r="A3" s="576" t="s">
        <v>133</v>
      </c>
      <c r="B3" s="577" t="s">
        <v>134</v>
      </c>
      <c r="C3" s="577" t="s">
        <v>135</v>
      </c>
      <c r="D3" s="208"/>
      <c r="E3" s="242" t="s">
        <v>133</v>
      </c>
      <c r="F3" s="243" t="s">
        <v>134</v>
      </c>
      <c r="G3" s="243" t="s">
        <v>135</v>
      </c>
    </row>
    <row r="4" spans="1:7" ht="15" customHeight="1">
      <c r="A4" s="225">
        <v>2008</v>
      </c>
      <c r="B4" s="225" t="s">
        <v>77</v>
      </c>
      <c r="C4" s="225" t="s">
        <v>137</v>
      </c>
      <c r="D4" s="3"/>
      <c r="E4" s="10">
        <v>2018</v>
      </c>
      <c r="F4" s="7" t="s">
        <v>116</v>
      </c>
      <c r="G4" s="7" t="s">
        <v>137</v>
      </c>
    </row>
    <row r="5" spans="1:7" ht="15" customHeight="1">
      <c r="A5" s="223">
        <v>2008</v>
      </c>
      <c r="B5" s="223" t="s">
        <v>93</v>
      </c>
      <c r="C5" s="223" t="s">
        <v>136</v>
      </c>
      <c r="D5" s="3"/>
      <c r="E5" s="11">
        <v>2018</v>
      </c>
      <c r="F5" s="6" t="s">
        <v>120</v>
      </c>
      <c r="G5" s="6" t="s">
        <v>137</v>
      </c>
    </row>
    <row r="6" spans="1:7" ht="15" customHeight="1" thickBot="1">
      <c r="A6" s="388">
        <v>2008</v>
      </c>
      <c r="B6" s="388" t="s">
        <v>87</v>
      </c>
      <c r="C6" s="388" t="s">
        <v>137</v>
      </c>
      <c r="D6" s="3"/>
      <c r="E6" s="10">
        <v>2018</v>
      </c>
      <c r="F6" s="7" t="s">
        <v>139</v>
      </c>
      <c r="G6" s="7" t="s">
        <v>137</v>
      </c>
    </row>
    <row r="7" spans="1:7" ht="15" customHeight="1" thickBot="1">
      <c r="A7" s="578">
        <v>2009</v>
      </c>
      <c r="B7" s="578" t="s">
        <v>93</v>
      </c>
      <c r="C7" s="578" t="s">
        <v>137</v>
      </c>
      <c r="D7" s="3"/>
      <c r="E7" s="14">
        <v>2018</v>
      </c>
      <c r="F7" s="15" t="s">
        <v>99</v>
      </c>
      <c r="G7" s="15" t="s">
        <v>137</v>
      </c>
    </row>
    <row r="8" spans="1:7" ht="15" customHeight="1">
      <c r="A8" s="225">
        <v>2009</v>
      </c>
      <c r="B8" s="225" t="s">
        <v>42</v>
      </c>
      <c r="C8" s="225" t="s">
        <v>136</v>
      </c>
      <c r="D8" s="3"/>
      <c r="E8" s="10">
        <v>2019</v>
      </c>
      <c r="F8" s="7" t="s">
        <v>95</v>
      </c>
      <c r="G8" s="7" t="s">
        <v>137</v>
      </c>
    </row>
    <row r="9" spans="1:7" ht="15" customHeight="1" thickBot="1">
      <c r="A9" s="580">
        <v>2009</v>
      </c>
      <c r="B9" s="580" t="s">
        <v>963</v>
      </c>
      <c r="C9" s="580" t="s">
        <v>137</v>
      </c>
      <c r="D9" s="3"/>
      <c r="E9" s="11">
        <v>2019</v>
      </c>
      <c r="F9" s="6" t="s">
        <v>88</v>
      </c>
      <c r="G9" s="6" t="s">
        <v>137</v>
      </c>
    </row>
    <row r="10" spans="1:7" ht="15" customHeight="1" thickBot="1">
      <c r="A10" s="579">
        <v>2010</v>
      </c>
      <c r="B10" s="579" t="s">
        <v>92</v>
      </c>
      <c r="C10" s="579" t="s">
        <v>136</v>
      </c>
      <c r="D10" s="3"/>
      <c r="E10" s="12">
        <v>2019</v>
      </c>
      <c r="F10" s="13" t="s">
        <v>109</v>
      </c>
      <c r="G10" s="13" t="s">
        <v>136</v>
      </c>
    </row>
    <row r="11" spans="1:7" ht="15" customHeight="1" thickBot="1">
      <c r="A11" s="580">
        <v>2010</v>
      </c>
      <c r="B11" s="580" t="s">
        <v>42</v>
      </c>
      <c r="C11" s="580" t="s">
        <v>137</v>
      </c>
      <c r="D11" s="3"/>
      <c r="E11" s="11">
        <v>2020</v>
      </c>
      <c r="F11" s="6" t="s">
        <v>141</v>
      </c>
      <c r="G11" s="6" t="s">
        <v>137</v>
      </c>
    </row>
    <row r="12" spans="1:7" ht="15" customHeight="1">
      <c r="A12" s="10">
        <v>2011</v>
      </c>
      <c r="B12" s="7" t="s">
        <v>92</v>
      </c>
      <c r="C12" s="7" t="s">
        <v>137</v>
      </c>
      <c r="D12" s="3"/>
      <c r="E12" s="10">
        <v>2020</v>
      </c>
      <c r="F12" s="7" t="s">
        <v>104</v>
      </c>
      <c r="G12" s="7" t="s">
        <v>137</v>
      </c>
    </row>
    <row r="13" spans="1:7" ht="15" customHeight="1">
      <c r="A13" s="11">
        <v>2011</v>
      </c>
      <c r="B13" s="6" t="s">
        <v>114</v>
      </c>
      <c r="C13" s="6" t="s">
        <v>136</v>
      </c>
      <c r="D13" s="3"/>
      <c r="E13" s="11">
        <v>2020</v>
      </c>
      <c r="F13" s="6" t="s">
        <v>126</v>
      </c>
      <c r="G13" s="6" t="s">
        <v>137</v>
      </c>
    </row>
    <row r="14" spans="1:7" ht="15" customHeight="1" thickBot="1">
      <c r="A14" s="16">
        <v>2011</v>
      </c>
      <c r="B14" s="17" t="s">
        <v>111</v>
      </c>
      <c r="C14" s="17" t="s">
        <v>137</v>
      </c>
      <c r="D14" s="3"/>
      <c r="E14" s="16">
        <v>2020</v>
      </c>
      <c r="F14" s="17" t="s">
        <v>109</v>
      </c>
      <c r="G14" s="17" t="s">
        <v>137</v>
      </c>
    </row>
    <row r="15" spans="1:7" ht="15" customHeight="1">
      <c r="A15" s="10">
        <v>2012</v>
      </c>
      <c r="B15" s="7" t="s">
        <v>69</v>
      </c>
      <c r="C15" s="7" t="s">
        <v>136</v>
      </c>
      <c r="D15" s="3"/>
      <c r="E15" s="11">
        <v>2021</v>
      </c>
      <c r="F15" s="6" t="s">
        <v>52</v>
      </c>
      <c r="G15" s="6" t="s">
        <v>137</v>
      </c>
    </row>
    <row r="16" spans="1:7" ht="15" customHeight="1" thickBot="1">
      <c r="A16" s="11">
        <v>2012</v>
      </c>
      <c r="B16" s="6" t="s">
        <v>80</v>
      </c>
      <c r="C16" s="6" t="s">
        <v>137</v>
      </c>
      <c r="D16" s="3"/>
      <c r="E16" s="24">
        <v>2021</v>
      </c>
      <c r="F16" s="25" t="s">
        <v>127</v>
      </c>
      <c r="G16" s="25" t="s">
        <v>137</v>
      </c>
    </row>
    <row r="17" spans="1:7" ht="15" customHeight="1" thickBot="1">
      <c r="A17" s="12">
        <v>2012</v>
      </c>
      <c r="B17" s="13" t="s">
        <v>138</v>
      </c>
      <c r="C17" s="13" t="s">
        <v>137</v>
      </c>
      <c r="D17" s="3"/>
      <c r="E17" s="382">
        <v>2022</v>
      </c>
      <c r="F17" s="383" t="s">
        <v>51</v>
      </c>
      <c r="G17" s="384" t="s">
        <v>137</v>
      </c>
    </row>
    <row r="18" spans="1:7" ht="15" customHeight="1">
      <c r="A18" s="11">
        <v>2013</v>
      </c>
      <c r="B18" s="6" t="s">
        <v>44</v>
      </c>
      <c r="C18" s="6" t="s">
        <v>136</v>
      </c>
      <c r="D18" s="3"/>
      <c r="E18" s="385">
        <v>2022</v>
      </c>
      <c r="F18" s="225" t="s">
        <v>115</v>
      </c>
      <c r="G18" s="365" t="s">
        <v>137</v>
      </c>
    </row>
    <row r="19" spans="1:7" ht="15" customHeight="1">
      <c r="A19" s="10">
        <v>2013</v>
      </c>
      <c r="B19" s="7" t="s">
        <v>140</v>
      </c>
      <c r="C19" s="7" t="s">
        <v>137</v>
      </c>
      <c r="D19" s="3"/>
      <c r="E19" s="386">
        <v>2022</v>
      </c>
      <c r="F19" s="223" t="s">
        <v>129</v>
      </c>
      <c r="G19" s="366" t="s">
        <v>137</v>
      </c>
    </row>
    <row r="20" spans="1:7" ht="15" customHeight="1" thickBot="1">
      <c r="A20" s="11">
        <v>2013</v>
      </c>
      <c r="B20" s="6" t="s">
        <v>91</v>
      </c>
      <c r="C20" s="6" t="s">
        <v>137</v>
      </c>
      <c r="D20" s="3"/>
      <c r="E20" s="387">
        <v>2022</v>
      </c>
      <c r="F20" s="388" t="s">
        <v>110</v>
      </c>
      <c r="G20" s="389" t="s">
        <v>137</v>
      </c>
    </row>
    <row r="21" spans="1:7" ht="15" customHeight="1" thickBot="1">
      <c r="A21" s="12">
        <v>2013</v>
      </c>
      <c r="B21" s="13" t="s">
        <v>124</v>
      </c>
      <c r="C21" s="13" t="s">
        <v>136</v>
      </c>
      <c r="D21" s="3"/>
      <c r="E21" s="3"/>
      <c r="F21" s="3"/>
      <c r="G21" s="3"/>
    </row>
    <row r="22" spans="1:7" ht="15" customHeight="1">
      <c r="A22" s="11">
        <v>2014</v>
      </c>
      <c r="B22" s="6" t="s">
        <v>34</v>
      </c>
      <c r="C22" s="6" t="s">
        <v>136</v>
      </c>
      <c r="D22" s="3"/>
      <c r="E22" s="3"/>
      <c r="F22" s="3"/>
      <c r="G22" s="3"/>
    </row>
    <row r="23" spans="1:7" ht="15" customHeight="1">
      <c r="A23" s="10">
        <v>2014</v>
      </c>
      <c r="B23" s="7" t="s">
        <v>44</v>
      </c>
      <c r="C23" s="7" t="s">
        <v>137</v>
      </c>
      <c r="D23" s="3"/>
      <c r="E23" s="3"/>
      <c r="F23" s="3"/>
      <c r="G23" s="3"/>
    </row>
    <row r="24" spans="1:7" ht="15" customHeight="1">
      <c r="A24" s="11">
        <v>2014</v>
      </c>
      <c r="B24" s="6" t="s">
        <v>142</v>
      </c>
      <c r="C24" s="6" t="s">
        <v>136</v>
      </c>
      <c r="D24" s="3"/>
      <c r="E24" s="3"/>
      <c r="F24" s="3"/>
      <c r="G24" s="3"/>
    </row>
    <row r="25" spans="1:7" ht="15.75" customHeight="1" thickBot="1">
      <c r="A25" s="12">
        <v>2014</v>
      </c>
      <c r="B25" s="13" t="s">
        <v>45</v>
      </c>
      <c r="C25" s="13" t="s">
        <v>136</v>
      </c>
    </row>
    <row r="26" spans="1:7" ht="15.75" customHeight="1">
      <c r="A26" s="11">
        <v>2015</v>
      </c>
      <c r="B26" s="6" t="s">
        <v>34</v>
      </c>
      <c r="C26" s="6" t="s">
        <v>137</v>
      </c>
    </row>
    <row r="27" spans="1:7" ht="15.75" customHeight="1">
      <c r="A27" s="10">
        <v>2015</v>
      </c>
      <c r="B27" s="7" t="s">
        <v>142</v>
      </c>
      <c r="C27" s="7" t="s">
        <v>137</v>
      </c>
    </row>
    <row r="28" spans="1:7" ht="15.75" customHeight="1">
      <c r="A28" s="11">
        <v>2015</v>
      </c>
      <c r="B28" s="6" t="s">
        <v>45</v>
      </c>
      <c r="C28" s="6" t="s">
        <v>137</v>
      </c>
    </row>
    <row r="29" spans="1:7" ht="15.75" customHeight="1" thickBot="1">
      <c r="A29" s="12">
        <v>2015</v>
      </c>
      <c r="B29" s="13" t="s">
        <v>71</v>
      </c>
      <c r="C29" s="13" t="s">
        <v>137</v>
      </c>
    </row>
    <row r="30" spans="1:7" ht="15.75" customHeight="1">
      <c r="A30" s="11">
        <v>2016</v>
      </c>
      <c r="B30" s="6" t="s">
        <v>63</v>
      </c>
      <c r="C30" s="6" t="s">
        <v>137</v>
      </c>
    </row>
    <row r="31" spans="1:7" ht="15.75" customHeight="1">
      <c r="A31" s="10">
        <v>2016</v>
      </c>
      <c r="B31" s="7" t="s">
        <v>68</v>
      </c>
      <c r="C31" s="7" t="s">
        <v>137</v>
      </c>
    </row>
    <row r="32" spans="1:7" ht="15.75" customHeight="1" thickBot="1">
      <c r="A32" s="14">
        <v>2016</v>
      </c>
      <c r="B32" s="15" t="s">
        <v>97</v>
      </c>
      <c r="C32" s="15" t="s">
        <v>137</v>
      </c>
    </row>
    <row r="33" spans="1:3" ht="15.75" customHeight="1">
      <c r="A33" s="10">
        <v>2017</v>
      </c>
      <c r="B33" s="7" t="s">
        <v>90</v>
      </c>
      <c r="C33" s="7" t="s">
        <v>137</v>
      </c>
    </row>
    <row r="34" spans="1:3" ht="15.75" customHeight="1">
      <c r="A34" s="11">
        <v>2017</v>
      </c>
      <c r="B34" s="6" t="s">
        <v>143</v>
      </c>
      <c r="C34" s="6" t="s">
        <v>137</v>
      </c>
    </row>
    <row r="35" spans="1:3" ht="15.75" customHeight="1" thickBot="1">
      <c r="A35" s="12">
        <v>2017</v>
      </c>
      <c r="B35" s="13" t="s">
        <v>144</v>
      </c>
      <c r="C35" s="13" t="s">
        <v>137</v>
      </c>
    </row>
    <row r="36" spans="1:3" ht="15.75" customHeight="1"/>
    <row r="37" spans="1:3" ht="15.75" customHeight="1"/>
    <row r="38" spans="1:3" ht="15.75" customHeight="1"/>
    <row r="39" spans="1:3" ht="15.75" customHeight="1"/>
    <row r="40" spans="1:3" ht="15.75" customHeight="1"/>
    <row r="41" spans="1:3" ht="15.75" customHeight="1"/>
    <row r="42" spans="1:3" ht="15.75" customHeight="1"/>
    <row r="43" spans="1:3" ht="15.75" customHeight="1"/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A1:G2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1000"/>
  <sheetViews>
    <sheetView workbookViewId="0"/>
  </sheetViews>
  <sheetFormatPr defaultColWidth="14.42578125" defaultRowHeight="15" customHeight="1"/>
  <cols>
    <col min="1" max="1" width="20.42578125" customWidth="1"/>
    <col min="2" max="2" width="14.42578125" customWidth="1"/>
    <col min="3" max="3" width="6.42578125" customWidth="1"/>
    <col min="4" max="4" width="20.7109375" customWidth="1"/>
    <col min="5" max="5" width="14.42578125" customWidth="1"/>
    <col min="6" max="6" width="7.42578125" customWidth="1"/>
    <col min="7" max="7" width="18.5703125" customWidth="1"/>
    <col min="9" max="9" width="7.28515625" customWidth="1"/>
    <col min="10" max="10" width="18.85546875" customWidth="1"/>
    <col min="12" max="12" width="7" customWidth="1"/>
  </cols>
  <sheetData>
    <row r="1" spans="1:14" ht="15" customHeight="1">
      <c r="A1" s="18" t="s">
        <v>134</v>
      </c>
      <c r="B1" s="19" t="s">
        <v>145</v>
      </c>
      <c r="D1" s="18" t="s">
        <v>134</v>
      </c>
      <c r="E1" s="19" t="s">
        <v>145</v>
      </c>
      <c r="G1" s="18" t="s">
        <v>134</v>
      </c>
      <c r="H1" s="19" t="s">
        <v>145</v>
      </c>
      <c r="J1" s="18" t="s">
        <v>134</v>
      </c>
      <c r="K1" s="19" t="s">
        <v>145</v>
      </c>
      <c r="M1" s="8" t="s">
        <v>134</v>
      </c>
      <c r="N1" s="9" t="s">
        <v>145</v>
      </c>
    </row>
    <row r="2" spans="1:14" ht="15" customHeight="1">
      <c r="A2" s="10" t="s">
        <v>146</v>
      </c>
      <c r="B2" s="7">
        <v>2002</v>
      </c>
      <c r="D2" s="10" t="s">
        <v>147</v>
      </c>
      <c r="E2" s="7">
        <v>2009</v>
      </c>
      <c r="G2" s="10" t="s">
        <v>44</v>
      </c>
      <c r="H2" s="7">
        <v>2014</v>
      </c>
      <c r="J2" s="381" t="s">
        <v>148</v>
      </c>
      <c r="K2" s="381">
        <v>2019</v>
      </c>
      <c r="L2" s="21"/>
    </row>
    <row r="3" spans="1:14" ht="15" customHeight="1">
      <c r="A3" s="22" t="s">
        <v>149</v>
      </c>
      <c r="B3" s="23">
        <v>2002</v>
      </c>
      <c r="D3" s="11" t="s">
        <v>150</v>
      </c>
      <c r="E3" s="6">
        <v>2009</v>
      </c>
      <c r="G3" s="11" t="s">
        <v>151</v>
      </c>
      <c r="H3" s="6">
        <v>2014</v>
      </c>
      <c r="J3" s="287" t="s">
        <v>106</v>
      </c>
      <c r="K3" s="288">
        <v>2019</v>
      </c>
    </row>
    <row r="4" spans="1:14" ht="15" customHeight="1">
      <c r="A4" s="12" t="s">
        <v>152</v>
      </c>
      <c r="B4" s="13">
        <v>2002</v>
      </c>
      <c r="D4" s="10" t="s">
        <v>153</v>
      </c>
      <c r="E4" s="7">
        <v>2009</v>
      </c>
      <c r="G4" s="10" t="s">
        <v>154</v>
      </c>
      <c r="H4" s="7">
        <v>2014</v>
      </c>
      <c r="J4" s="350" t="s">
        <v>125</v>
      </c>
      <c r="K4" s="343">
        <v>2019</v>
      </c>
    </row>
    <row r="5" spans="1:14" ht="15" customHeight="1">
      <c r="A5" s="11" t="s">
        <v>155</v>
      </c>
      <c r="B5" s="6">
        <v>2003</v>
      </c>
      <c r="D5" s="11" t="s">
        <v>156</v>
      </c>
      <c r="E5" s="6">
        <v>2009</v>
      </c>
      <c r="G5" s="14" t="s">
        <v>157</v>
      </c>
      <c r="H5" s="15">
        <v>2014</v>
      </c>
      <c r="J5" s="287" t="s">
        <v>95</v>
      </c>
      <c r="K5" s="288">
        <v>2019</v>
      </c>
    </row>
    <row r="6" spans="1:14" ht="15" customHeight="1">
      <c r="A6" s="10" t="s">
        <v>158</v>
      </c>
      <c r="B6" s="7">
        <v>2003</v>
      </c>
      <c r="D6" s="10" t="s">
        <v>159</v>
      </c>
      <c r="E6" s="7">
        <v>2009</v>
      </c>
      <c r="G6" s="10" t="s">
        <v>34</v>
      </c>
      <c r="H6" s="7">
        <v>2015</v>
      </c>
      <c r="J6" s="350" t="s">
        <v>94</v>
      </c>
      <c r="K6" s="343">
        <v>2019</v>
      </c>
    </row>
    <row r="7" spans="1:14" ht="15" customHeight="1">
      <c r="A7" s="11" t="s">
        <v>160</v>
      </c>
      <c r="B7" s="6">
        <v>2003</v>
      </c>
      <c r="D7" s="11" t="s">
        <v>161</v>
      </c>
      <c r="E7" s="6">
        <v>2009</v>
      </c>
      <c r="G7" s="11" t="s">
        <v>48</v>
      </c>
      <c r="H7" s="6">
        <v>2015</v>
      </c>
      <c r="J7" s="287" t="s">
        <v>88</v>
      </c>
      <c r="K7" s="288">
        <v>2019</v>
      </c>
    </row>
    <row r="8" spans="1:14" ht="15" customHeight="1">
      <c r="A8" s="10" t="s">
        <v>162</v>
      </c>
      <c r="B8" s="7">
        <v>2003</v>
      </c>
      <c r="D8" s="10" t="s">
        <v>163</v>
      </c>
      <c r="E8" s="7">
        <v>2009</v>
      </c>
      <c r="G8" s="10" t="s">
        <v>164</v>
      </c>
      <c r="H8" s="7">
        <v>2015</v>
      </c>
      <c r="J8" s="350" t="s">
        <v>165</v>
      </c>
      <c r="K8" s="343">
        <v>2019</v>
      </c>
    </row>
    <row r="9" spans="1:14" ht="15" customHeight="1">
      <c r="A9" s="14" t="s">
        <v>166</v>
      </c>
      <c r="B9" s="15">
        <v>2003</v>
      </c>
      <c r="D9" s="11" t="s">
        <v>167</v>
      </c>
      <c r="E9" s="6">
        <v>2009</v>
      </c>
      <c r="G9" s="11" t="s">
        <v>45</v>
      </c>
      <c r="H9" s="6">
        <v>2015</v>
      </c>
      <c r="J9" s="581" t="s">
        <v>121</v>
      </c>
      <c r="K9" s="582">
        <v>2019</v>
      </c>
    </row>
    <row r="10" spans="1:14" ht="15" customHeight="1">
      <c r="A10" s="24" t="s">
        <v>168</v>
      </c>
      <c r="B10" s="25">
        <v>2004</v>
      </c>
      <c r="D10" s="10" t="s">
        <v>169</v>
      </c>
      <c r="E10" s="7">
        <v>2009</v>
      </c>
      <c r="G10" s="12" t="s">
        <v>71</v>
      </c>
      <c r="H10" s="13">
        <v>2015</v>
      </c>
      <c r="J10" s="583" t="s">
        <v>170</v>
      </c>
      <c r="K10" s="584">
        <v>2020</v>
      </c>
    </row>
    <row r="11" spans="1:14" ht="15" customHeight="1">
      <c r="A11" s="26" t="s">
        <v>171</v>
      </c>
      <c r="B11" s="27">
        <v>2004</v>
      </c>
      <c r="D11" s="11" t="s">
        <v>93</v>
      </c>
      <c r="E11" s="6">
        <v>2009</v>
      </c>
      <c r="G11" s="11" t="s">
        <v>172</v>
      </c>
      <c r="H11" s="6">
        <v>2016</v>
      </c>
      <c r="J11" s="585" t="s">
        <v>141</v>
      </c>
      <c r="K11" s="244">
        <v>2020</v>
      </c>
    </row>
    <row r="12" spans="1:14" ht="15" customHeight="1">
      <c r="A12" s="10" t="s">
        <v>173</v>
      </c>
      <c r="B12" s="7">
        <v>2004</v>
      </c>
      <c r="D12" s="10" t="s">
        <v>174</v>
      </c>
      <c r="E12" s="7">
        <v>2009</v>
      </c>
      <c r="G12" s="10" t="s">
        <v>63</v>
      </c>
      <c r="H12" s="7">
        <v>2016</v>
      </c>
      <c r="J12" s="350" t="s">
        <v>175</v>
      </c>
      <c r="K12" s="343">
        <v>2020</v>
      </c>
    </row>
    <row r="13" spans="1:14" ht="15" customHeight="1">
      <c r="A13" s="14" t="s">
        <v>176</v>
      </c>
      <c r="B13" s="15">
        <v>2004</v>
      </c>
      <c r="D13" s="14" t="s">
        <v>103</v>
      </c>
      <c r="E13" s="15">
        <v>2009</v>
      </c>
      <c r="G13" s="11" t="s">
        <v>177</v>
      </c>
      <c r="H13" s="6">
        <v>2016</v>
      </c>
      <c r="J13" s="287" t="s">
        <v>104</v>
      </c>
      <c r="K13" s="288">
        <v>2020</v>
      </c>
    </row>
    <row r="14" spans="1:14" ht="15" customHeight="1">
      <c r="A14" s="10" t="s">
        <v>178</v>
      </c>
      <c r="B14" s="7">
        <v>2005</v>
      </c>
      <c r="D14" s="10" t="s">
        <v>179</v>
      </c>
      <c r="E14" s="7">
        <v>2010</v>
      </c>
      <c r="G14" s="10" t="s">
        <v>68</v>
      </c>
      <c r="H14" s="7">
        <v>2016</v>
      </c>
      <c r="J14" s="350" t="s">
        <v>180</v>
      </c>
      <c r="K14" s="343">
        <v>2020</v>
      </c>
    </row>
    <row r="15" spans="1:14" ht="15" customHeight="1">
      <c r="A15" s="11" t="s">
        <v>181</v>
      </c>
      <c r="B15" s="6">
        <v>2005</v>
      </c>
      <c r="D15" s="11" t="s">
        <v>182</v>
      </c>
      <c r="E15" s="6">
        <v>2010</v>
      </c>
      <c r="G15" s="11" t="s">
        <v>183</v>
      </c>
      <c r="H15" s="6">
        <v>2016</v>
      </c>
      <c r="J15" s="287" t="s">
        <v>184</v>
      </c>
      <c r="K15" s="288">
        <v>2020</v>
      </c>
    </row>
    <row r="16" spans="1:14" ht="15" customHeight="1">
      <c r="A16" s="10" t="s">
        <v>185</v>
      </c>
      <c r="B16" s="7">
        <v>2005</v>
      </c>
      <c r="D16" s="10" t="s">
        <v>186</v>
      </c>
      <c r="E16" s="7">
        <v>2010</v>
      </c>
      <c r="G16" s="10" t="s">
        <v>187</v>
      </c>
      <c r="H16" s="7">
        <v>2016</v>
      </c>
      <c r="J16" s="350" t="s">
        <v>188</v>
      </c>
      <c r="K16" s="343">
        <v>2020</v>
      </c>
    </row>
    <row r="17" spans="1:11" ht="15" customHeight="1">
      <c r="A17" s="11" t="s">
        <v>189</v>
      </c>
      <c r="B17" s="6">
        <v>2005</v>
      </c>
      <c r="D17" s="11" t="s">
        <v>190</v>
      </c>
      <c r="E17" s="6">
        <v>2010</v>
      </c>
      <c r="G17" s="11" t="s">
        <v>191</v>
      </c>
      <c r="H17" s="6">
        <v>2016</v>
      </c>
      <c r="J17" s="287" t="s">
        <v>192</v>
      </c>
      <c r="K17" s="288">
        <v>2020</v>
      </c>
    </row>
    <row r="18" spans="1:11" ht="15" customHeight="1">
      <c r="A18" s="10" t="s">
        <v>58</v>
      </c>
      <c r="B18" s="7">
        <v>2005</v>
      </c>
      <c r="D18" s="10" t="s">
        <v>42</v>
      </c>
      <c r="E18" s="7">
        <v>2010</v>
      </c>
      <c r="G18" s="10" t="s">
        <v>97</v>
      </c>
      <c r="H18" s="7">
        <v>2016</v>
      </c>
      <c r="J18" s="350" t="s">
        <v>126</v>
      </c>
      <c r="K18" s="343">
        <v>2020</v>
      </c>
    </row>
    <row r="19" spans="1:11" ht="15" customHeight="1">
      <c r="A19" s="11" t="s">
        <v>193</v>
      </c>
      <c r="B19" s="6">
        <v>2005</v>
      </c>
      <c r="D19" s="11" t="s">
        <v>194</v>
      </c>
      <c r="E19" s="6">
        <v>2010</v>
      </c>
      <c r="G19" s="11" t="s">
        <v>195</v>
      </c>
      <c r="H19" s="6">
        <v>2016</v>
      </c>
      <c r="J19" s="287" t="s">
        <v>196</v>
      </c>
      <c r="K19" s="288">
        <v>2020</v>
      </c>
    </row>
    <row r="20" spans="1:11" ht="15" customHeight="1">
      <c r="A20" s="10" t="s">
        <v>59</v>
      </c>
      <c r="B20" s="7">
        <v>2005</v>
      </c>
      <c r="D20" s="10" t="s">
        <v>197</v>
      </c>
      <c r="E20" s="7">
        <v>2010</v>
      </c>
      <c r="G20" s="10" t="s">
        <v>105</v>
      </c>
      <c r="H20" s="7">
        <v>2016</v>
      </c>
      <c r="J20" s="350" t="s">
        <v>109</v>
      </c>
      <c r="K20" s="343">
        <v>2020</v>
      </c>
    </row>
    <row r="21" spans="1:11" ht="15" customHeight="1" thickBot="1">
      <c r="A21" s="11" t="s">
        <v>198</v>
      </c>
      <c r="B21" s="6">
        <v>2005</v>
      </c>
      <c r="D21" s="11" t="s">
        <v>199</v>
      </c>
      <c r="E21" s="6">
        <v>2010</v>
      </c>
      <c r="G21" s="11" t="s">
        <v>200</v>
      </c>
      <c r="H21" s="6">
        <v>2016</v>
      </c>
      <c r="J21" s="586" t="s">
        <v>201</v>
      </c>
      <c r="K21" s="587">
        <v>2020</v>
      </c>
    </row>
    <row r="22" spans="1:11" ht="15" customHeight="1" thickBot="1">
      <c r="A22" s="12" t="s">
        <v>61</v>
      </c>
      <c r="B22" s="13">
        <v>2005</v>
      </c>
      <c r="D22" s="10" t="s">
        <v>202</v>
      </c>
      <c r="E22" s="7">
        <v>2010</v>
      </c>
      <c r="G22" s="10" t="s">
        <v>203</v>
      </c>
      <c r="H22" s="7">
        <v>2016</v>
      </c>
      <c r="J22" s="348" t="s">
        <v>50</v>
      </c>
      <c r="K22" s="588">
        <v>2021</v>
      </c>
    </row>
    <row r="23" spans="1:11" ht="15" customHeight="1">
      <c r="A23" s="11" t="s">
        <v>204</v>
      </c>
      <c r="B23" s="6">
        <v>2006</v>
      </c>
      <c r="D23" s="11" t="s">
        <v>64</v>
      </c>
      <c r="E23" s="6">
        <v>2010</v>
      </c>
      <c r="G23" s="14" t="s">
        <v>101</v>
      </c>
      <c r="H23" s="15">
        <v>2016</v>
      </c>
      <c r="J23" s="287" t="s">
        <v>52</v>
      </c>
      <c r="K23" s="288">
        <v>2021</v>
      </c>
    </row>
    <row r="24" spans="1:11" ht="15.75" customHeight="1">
      <c r="A24" s="10" t="s">
        <v>62</v>
      </c>
      <c r="B24" s="7">
        <v>2006</v>
      </c>
      <c r="D24" s="10" t="s">
        <v>205</v>
      </c>
      <c r="E24" s="7">
        <v>2010</v>
      </c>
      <c r="G24" s="10" t="s">
        <v>90</v>
      </c>
      <c r="H24" s="7">
        <v>2017</v>
      </c>
      <c r="J24" s="348" t="s">
        <v>40</v>
      </c>
      <c r="K24" s="588">
        <v>2021</v>
      </c>
    </row>
    <row r="25" spans="1:11" ht="15.75" customHeight="1">
      <c r="A25" s="11" t="s">
        <v>67</v>
      </c>
      <c r="B25" s="6">
        <v>2006</v>
      </c>
      <c r="D25" s="14" t="s">
        <v>206</v>
      </c>
      <c r="E25" s="15">
        <v>2010</v>
      </c>
      <c r="G25" s="11" t="s">
        <v>207</v>
      </c>
      <c r="H25" s="6">
        <v>2017</v>
      </c>
      <c r="J25" s="287" t="s">
        <v>127</v>
      </c>
      <c r="K25" s="288">
        <v>2021</v>
      </c>
    </row>
    <row r="26" spans="1:11" ht="15.75" customHeight="1">
      <c r="A26" s="10" t="s">
        <v>70</v>
      </c>
      <c r="B26" s="7">
        <v>2006</v>
      </c>
      <c r="D26" s="10" t="s">
        <v>208</v>
      </c>
      <c r="E26" s="7">
        <v>2011</v>
      </c>
      <c r="G26" s="10" t="s">
        <v>107</v>
      </c>
      <c r="H26" s="7">
        <v>2017</v>
      </c>
      <c r="J26" s="341" t="s">
        <v>209</v>
      </c>
      <c r="K26" s="379">
        <v>2021</v>
      </c>
    </row>
    <row r="27" spans="1:11" ht="15.75" customHeight="1">
      <c r="A27" s="11" t="s">
        <v>210</v>
      </c>
      <c r="B27" s="6">
        <v>2006</v>
      </c>
      <c r="D27" s="11" t="s">
        <v>211</v>
      </c>
      <c r="E27" s="6">
        <v>2011</v>
      </c>
      <c r="G27" s="11" t="s">
        <v>212</v>
      </c>
      <c r="H27" s="6">
        <v>2017</v>
      </c>
      <c r="J27" s="287" t="s">
        <v>213</v>
      </c>
      <c r="K27" s="288">
        <v>2021</v>
      </c>
    </row>
    <row r="28" spans="1:11" ht="15.75" customHeight="1">
      <c r="A28" s="10" t="s">
        <v>214</v>
      </c>
      <c r="B28" s="7">
        <v>2006</v>
      </c>
      <c r="D28" s="10" t="s">
        <v>215</v>
      </c>
      <c r="E28" s="7">
        <v>2011</v>
      </c>
      <c r="G28" s="10" t="s">
        <v>216</v>
      </c>
      <c r="H28" s="7">
        <v>2017</v>
      </c>
      <c r="J28" s="589" t="s">
        <v>51</v>
      </c>
      <c r="K28" s="589">
        <v>2022</v>
      </c>
    </row>
    <row r="29" spans="1:11" ht="15.75" customHeight="1" thickBot="1">
      <c r="A29" s="14" t="s">
        <v>217</v>
      </c>
      <c r="B29" s="15">
        <v>2006</v>
      </c>
      <c r="D29" s="11" t="s">
        <v>92</v>
      </c>
      <c r="E29" s="6">
        <v>2011</v>
      </c>
      <c r="G29" s="11" t="s">
        <v>218</v>
      </c>
      <c r="H29" s="6">
        <v>2017</v>
      </c>
      <c r="J29" s="287" t="s">
        <v>129</v>
      </c>
      <c r="K29" s="288">
        <v>2022</v>
      </c>
    </row>
    <row r="30" spans="1:11" ht="15.75" customHeight="1" thickBot="1">
      <c r="A30" s="10" t="s">
        <v>37</v>
      </c>
      <c r="B30" s="7">
        <v>2007</v>
      </c>
      <c r="D30" s="12" t="s">
        <v>219</v>
      </c>
      <c r="E30" s="13">
        <v>2011</v>
      </c>
      <c r="G30" s="10" t="s">
        <v>79</v>
      </c>
      <c r="H30" s="7">
        <v>2017</v>
      </c>
      <c r="J30" s="353" t="s">
        <v>586</v>
      </c>
      <c r="K30" s="353">
        <v>2022</v>
      </c>
    </row>
    <row r="31" spans="1:11" ht="15.75" customHeight="1">
      <c r="A31" s="11" t="s">
        <v>41</v>
      </c>
      <c r="B31" s="6">
        <v>2007</v>
      </c>
      <c r="D31" s="11" t="s">
        <v>220</v>
      </c>
      <c r="E31" s="6">
        <v>2012</v>
      </c>
      <c r="G31" s="11" t="s">
        <v>221</v>
      </c>
      <c r="H31" s="6">
        <v>2017</v>
      </c>
      <c r="J31" s="287" t="s">
        <v>585</v>
      </c>
      <c r="K31" s="288">
        <v>2022</v>
      </c>
    </row>
    <row r="32" spans="1:11" ht="15.75" customHeight="1">
      <c r="A32" s="10" t="s">
        <v>222</v>
      </c>
      <c r="B32" s="7">
        <v>2007</v>
      </c>
      <c r="D32" s="10" t="s">
        <v>223</v>
      </c>
      <c r="E32" s="7">
        <v>2012</v>
      </c>
      <c r="G32" s="10" t="s">
        <v>76</v>
      </c>
      <c r="H32" s="7">
        <v>2017</v>
      </c>
      <c r="J32" s="353" t="s">
        <v>110</v>
      </c>
      <c r="K32" s="353">
        <v>2022</v>
      </c>
    </row>
    <row r="33" spans="1:11" ht="15.75" customHeight="1" thickBot="1">
      <c r="A33" s="11" t="s">
        <v>224</v>
      </c>
      <c r="B33" s="6">
        <v>2007</v>
      </c>
      <c r="D33" s="11" t="s">
        <v>225</v>
      </c>
      <c r="E33" s="6">
        <v>2012</v>
      </c>
      <c r="G33" s="14" t="s">
        <v>113</v>
      </c>
      <c r="H33" s="15">
        <v>2017</v>
      </c>
      <c r="J33" s="287" t="s">
        <v>566</v>
      </c>
      <c r="K33" s="288">
        <v>2022</v>
      </c>
    </row>
    <row r="34" spans="1:11" ht="15.75" customHeight="1">
      <c r="A34" s="10" t="s">
        <v>74</v>
      </c>
      <c r="B34" s="7">
        <v>2007</v>
      </c>
      <c r="D34" s="10" t="s">
        <v>226</v>
      </c>
      <c r="E34" s="7">
        <v>2012</v>
      </c>
      <c r="G34" s="10" t="s">
        <v>227</v>
      </c>
      <c r="H34" s="7">
        <v>2018</v>
      </c>
      <c r="J34" s="353" t="s">
        <v>130</v>
      </c>
      <c r="K34" s="353">
        <v>2022</v>
      </c>
    </row>
    <row r="35" spans="1:11" ht="15.75" customHeight="1">
      <c r="A35" s="11" t="s">
        <v>228</v>
      </c>
      <c r="B35" s="6">
        <v>2007</v>
      </c>
      <c r="D35" s="11" t="s">
        <v>114</v>
      </c>
      <c r="E35" s="6">
        <v>2012</v>
      </c>
      <c r="G35" s="11" t="s">
        <v>229</v>
      </c>
      <c r="H35" s="6">
        <v>2018</v>
      </c>
      <c r="J35" s="287" t="s">
        <v>131</v>
      </c>
      <c r="K35" s="288">
        <v>2022</v>
      </c>
    </row>
    <row r="36" spans="1:11" ht="15.75" customHeight="1">
      <c r="A36" s="10" t="s">
        <v>230</v>
      </c>
      <c r="B36" s="7">
        <v>2007</v>
      </c>
      <c r="D36" s="10" t="s">
        <v>231</v>
      </c>
      <c r="E36" s="7">
        <v>2012</v>
      </c>
      <c r="G36" s="10" t="s">
        <v>232</v>
      </c>
      <c r="H36" s="7">
        <v>2018</v>
      </c>
      <c r="J36" s="353" t="s">
        <v>562</v>
      </c>
      <c r="K36" s="353">
        <v>2022</v>
      </c>
    </row>
    <row r="37" spans="1:11" ht="15.75" customHeight="1">
      <c r="A37" s="11" t="s">
        <v>233</v>
      </c>
      <c r="B37" s="6">
        <v>2007</v>
      </c>
      <c r="D37" s="11" t="s">
        <v>234</v>
      </c>
      <c r="E37" s="6">
        <v>2012</v>
      </c>
      <c r="G37" s="11" t="s">
        <v>116</v>
      </c>
      <c r="H37" s="6">
        <v>2018</v>
      </c>
      <c r="J37" s="287" t="s">
        <v>610</v>
      </c>
      <c r="K37" s="288">
        <v>2022</v>
      </c>
    </row>
    <row r="38" spans="1:11" ht="15.75" customHeight="1">
      <c r="A38" s="10" t="s">
        <v>235</v>
      </c>
      <c r="B38" s="7">
        <v>2007</v>
      </c>
      <c r="D38" s="10" t="s">
        <v>60</v>
      </c>
      <c r="E38" s="7">
        <v>2012</v>
      </c>
      <c r="G38" s="10" t="s">
        <v>236</v>
      </c>
      <c r="H38" s="7">
        <v>2018</v>
      </c>
      <c r="J38" s="353" t="s">
        <v>820</v>
      </c>
      <c r="K38" s="353">
        <v>2022</v>
      </c>
    </row>
    <row r="39" spans="1:11" ht="15.75" customHeight="1">
      <c r="A39" s="11" t="s">
        <v>237</v>
      </c>
      <c r="B39" s="6">
        <v>2007</v>
      </c>
      <c r="D39" s="11" t="s">
        <v>72</v>
      </c>
      <c r="E39" s="6">
        <v>2012</v>
      </c>
      <c r="G39" s="11" t="s">
        <v>117</v>
      </c>
      <c r="H39" s="6">
        <v>2018</v>
      </c>
      <c r="J39" s="287" t="s">
        <v>112</v>
      </c>
      <c r="K39" s="288">
        <v>2022</v>
      </c>
    </row>
    <row r="40" spans="1:11" ht="15.75" customHeight="1">
      <c r="A40" s="10" t="s">
        <v>238</v>
      </c>
      <c r="B40" s="7">
        <v>2007</v>
      </c>
      <c r="D40" s="10" t="s">
        <v>239</v>
      </c>
      <c r="E40" s="7">
        <v>2012</v>
      </c>
      <c r="G40" s="10" t="s">
        <v>120</v>
      </c>
      <c r="H40" s="7">
        <v>2018</v>
      </c>
      <c r="J40" s="353" t="s">
        <v>596</v>
      </c>
      <c r="K40" s="353">
        <v>2022</v>
      </c>
    </row>
    <row r="41" spans="1:11" ht="15.75" customHeight="1">
      <c r="A41" s="11" t="s">
        <v>240</v>
      </c>
      <c r="B41" s="6">
        <v>2007</v>
      </c>
      <c r="D41" s="11" t="s">
        <v>241</v>
      </c>
      <c r="E41" s="6">
        <v>2012</v>
      </c>
      <c r="G41" s="11" t="s">
        <v>242</v>
      </c>
      <c r="H41" s="6">
        <v>2018</v>
      </c>
      <c r="J41" s="287" t="s">
        <v>814</v>
      </c>
      <c r="K41" s="288">
        <v>2022</v>
      </c>
    </row>
    <row r="42" spans="1:11" ht="15.75" customHeight="1">
      <c r="A42" s="10" t="s">
        <v>243</v>
      </c>
      <c r="B42" s="7">
        <v>2007</v>
      </c>
      <c r="D42" s="10" t="s">
        <v>138</v>
      </c>
      <c r="E42" s="7">
        <v>2012</v>
      </c>
      <c r="G42" s="10" t="s">
        <v>119</v>
      </c>
      <c r="H42" s="7">
        <v>2018</v>
      </c>
    </row>
    <row r="43" spans="1:11" ht="15.75" customHeight="1" thickBot="1">
      <c r="A43" s="14" t="s">
        <v>244</v>
      </c>
      <c r="B43" s="15">
        <v>2007</v>
      </c>
      <c r="D43" s="14" t="s">
        <v>111</v>
      </c>
      <c r="E43" s="15">
        <v>2012</v>
      </c>
      <c r="G43" s="11" t="s">
        <v>245</v>
      </c>
      <c r="H43" s="6">
        <v>2018</v>
      </c>
    </row>
    <row r="44" spans="1:11" ht="15.75" customHeight="1">
      <c r="A44" s="10" t="s">
        <v>246</v>
      </c>
      <c r="B44" s="7">
        <v>2008</v>
      </c>
      <c r="D44" s="10" t="s">
        <v>247</v>
      </c>
      <c r="E44" s="7">
        <v>2013</v>
      </c>
      <c r="G44" s="10" t="s">
        <v>248</v>
      </c>
      <c r="H44" s="7">
        <v>2018</v>
      </c>
    </row>
    <row r="45" spans="1:11" ht="15.75" customHeight="1">
      <c r="A45" s="11" t="s">
        <v>249</v>
      </c>
      <c r="B45" s="6">
        <v>2008</v>
      </c>
      <c r="D45" s="11" t="s">
        <v>250</v>
      </c>
      <c r="E45" s="6">
        <v>2013</v>
      </c>
      <c r="G45" s="11" t="s">
        <v>139</v>
      </c>
      <c r="H45" s="6">
        <v>2018</v>
      </c>
    </row>
    <row r="46" spans="1:11" ht="15.75" customHeight="1">
      <c r="A46" s="10" t="s">
        <v>251</v>
      </c>
      <c r="B46" s="7">
        <v>2008</v>
      </c>
      <c r="D46" s="10" t="s">
        <v>91</v>
      </c>
      <c r="E46" s="7">
        <v>2013</v>
      </c>
      <c r="G46" s="10" t="s">
        <v>99</v>
      </c>
      <c r="H46" s="7">
        <v>2018</v>
      </c>
    </row>
    <row r="47" spans="1:11" ht="15.75" customHeight="1">
      <c r="A47" s="11" t="s">
        <v>252</v>
      </c>
      <c r="B47" s="6">
        <v>2008</v>
      </c>
      <c r="D47" s="11" t="s">
        <v>69</v>
      </c>
      <c r="E47" s="6">
        <v>2013</v>
      </c>
      <c r="G47" s="11" t="s">
        <v>253</v>
      </c>
      <c r="H47" s="6">
        <v>2018</v>
      </c>
    </row>
    <row r="48" spans="1:11" ht="15.75" customHeight="1">
      <c r="A48" s="10" t="s">
        <v>254</v>
      </c>
      <c r="B48" s="7">
        <v>2008</v>
      </c>
      <c r="D48" s="10" t="s">
        <v>255</v>
      </c>
      <c r="E48" s="7">
        <v>2013</v>
      </c>
      <c r="G48" s="10" t="s">
        <v>256</v>
      </c>
      <c r="H48" s="7">
        <v>2018</v>
      </c>
    </row>
    <row r="49" spans="1:8" ht="15.75" customHeight="1">
      <c r="A49" s="11" t="s">
        <v>77</v>
      </c>
      <c r="B49" s="6">
        <v>2008</v>
      </c>
      <c r="D49" s="11" t="s">
        <v>257</v>
      </c>
      <c r="E49" s="6">
        <v>2013</v>
      </c>
      <c r="G49" s="26" t="s">
        <v>96</v>
      </c>
      <c r="H49" s="27">
        <v>2018</v>
      </c>
    </row>
    <row r="50" spans="1:8" ht="15.75" customHeight="1">
      <c r="A50" s="10" t="s">
        <v>258</v>
      </c>
      <c r="B50" s="7">
        <v>2008</v>
      </c>
      <c r="D50" s="10" t="s">
        <v>259</v>
      </c>
      <c r="E50" s="7">
        <v>2013</v>
      </c>
      <c r="G50" s="28"/>
      <c r="H50" s="28"/>
    </row>
    <row r="51" spans="1:8" ht="15.75" customHeight="1" thickBot="1">
      <c r="A51" s="14" t="s">
        <v>260</v>
      </c>
      <c r="B51" s="15">
        <v>2008</v>
      </c>
      <c r="D51" s="11" t="s">
        <v>124</v>
      </c>
      <c r="E51" s="6">
        <v>2013</v>
      </c>
      <c r="G51" s="28"/>
      <c r="H51" s="28"/>
    </row>
    <row r="52" spans="1:8" ht="15.75" customHeight="1" thickBot="1">
      <c r="B52" s="3"/>
      <c r="D52" s="12" t="s">
        <v>89</v>
      </c>
      <c r="E52" s="13">
        <v>2013</v>
      </c>
    </row>
    <row r="53" spans="1:8" ht="15.75" customHeight="1">
      <c r="B53" s="3"/>
    </row>
    <row r="54" spans="1:8" ht="15.75" customHeight="1"/>
    <row r="55" spans="1:8" ht="15.75" customHeight="1"/>
    <row r="56" spans="1:8" ht="15.75" customHeight="1"/>
    <row r="57" spans="1:8" ht="15.75" customHeight="1"/>
    <row r="58" spans="1:8" ht="15.75" customHeight="1"/>
    <row r="59" spans="1:8" ht="15.75" customHeight="1"/>
    <row r="60" spans="1:8" ht="15.75" customHeight="1"/>
    <row r="61" spans="1:8" ht="15.75" customHeight="1"/>
    <row r="62" spans="1:8" ht="15.75" customHeight="1"/>
    <row r="63" spans="1:8" ht="15.75" customHeight="1"/>
    <row r="64" spans="1: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F1002"/>
  <sheetViews>
    <sheetView workbookViewId="0">
      <selection sqref="A1:E2"/>
    </sheetView>
  </sheetViews>
  <sheetFormatPr defaultColWidth="14.42578125" defaultRowHeight="15" customHeight="1"/>
  <cols>
    <col min="1" max="5" width="14.42578125" customWidth="1"/>
    <col min="6" max="6" width="56.5703125" customWidth="1"/>
  </cols>
  <sheetData>
    <row r="1" spans="1:6" ht="15" customHeight="1">
      <c r="A1" s="425" t="s">
        <v>801</v>
      </c>
      <c r="B1" s="425"/>
      <c r="C1" s="425"/>
      <c r="D1" s="425"/>
      <c r="E1" s="425"/>
    </row>
    <row r="2" spans="1:6" ht="15" customHeight="1">
      <c r="A2" s="425"/>
      <c r="B2" s="425"/>
      <c r="C2" s="425"/>
      <c r="D2" s="425"/>
      <c r="E2" s="425"/>
    </row>
    <row r="3" spans="1:6" ht="15" customHeight="1">
      <c r="A3" s="242" t="s">
        <v>261</v>
      </c>
      <c r="B3" s="243" t="s">
        <v>262</v>
      </c>
      <c r="C3" s="243" t="s">
        <v>263</v>
      </c>
      <c r="D3" s="243" t="s">
        <v>264</v>
      </c>
      <c r="E3" s="243" t="s">
        <v>265</v>
      </c>
      <c r="F3" s="3"/>
    </row>
    <row r="4" spans="1:6" ht="15" customHeight="1">
      <c r="A4" s="10">
        <v>2002</v>
      </c>
      <c r="B4" s="7">
        <v>0</v>
      </c>
      <c r="C4" s="7">
        <v>10</v>
      </c>
      <c r="D4" s="29">
        <f t="shared" ref="D4:D24" si="0">B4/(B4+C4)</f>
        <v>0</v>
      </c>
      <c r="E4" s="7">
        <v>0</v>
      </c>
      <c r="F4" s="3"/>
    </row>
    <row r="5" spans="1:6" ht="15" customHeight="1">
      <c r="A5" s="11">
        <v>2003</v>
      </c>
      <c r="B5" s="6">
        <v>0</v>
      </c>
      <c r="C5" s="6">
        <v>21</v>
      </c>
      <c r="D5" s="30">
        <f t="shared" si="0"/>
        <v>0</v>
      </c>
      <c r="E5" s="6">
        <v>0</v>
      </c>
      <c r="F5" s="3"/>
    </row>
    <row r="6" spans="1:6" ht="15" customHeight="1">
      <c r="A6" s="10">
        <v>2004</v>
      </c>
      <c r="B6" s="7">
        <v>1</v>
      </c>
      <c r="C6" s="7">
        <v>32</v>
      </c>
      <c r="D6" s="29">
        <f t="shared" si="0"/>
        <v>3.0303030303030304E-2</v>
      </c>
      <c r="E6" s="7">
        <v>0.25</v>
      </c>
      <c r="F6" s="3"/>
    </row>
    <row r="7" spans="1:6" ht="15" customHeight="1">
      <c r="A7" s="11">
        <v>2005</v>
      </c>
      <c r="B7" s="6">
        <v>8</v>
      </c>
      <c r="C7" s="6">
        <v>39</v>
      </c>
      <c r="D7" s="30">
        <f t="shared" si="0"/>
        <v>0.1702127659574468</v>
      </c>
      <c r="E7" s="6">
        <v>2</v>
      </c>
      <c r="F7" s="3"/>
    </row>
    <row r="8" spans="1:6" ht="15" customHeight="1">
      <c r="A8" s="10">
        <v>2006</v>
      </c>
      <c r="B8" s="7">
        <v>15</v>
      </c>
      <c r="C8" s="7">
        <v>35</v>
      </c>
      <c r="D8" s="29">
        <f t="shared" si="0"/>
        <v>0.3</v>
      </c>
      <c r="E8" s="7">
        <v>3.75</v>
      </c>
      <c r="F8" s="3"/>
    </row>
    <row r="9" spans="1:6" ht="15" customHeight="1">
      <c r="A9" s="11">
        <v>2007</v>
      </c>
      <c r="B9" s="6">
        <v>19</v>
      </c>
      <c r="C9" s="6">
        <v>32</v>
      </c>
      <c r="D9" s="30">
        <f t="shared" si="0"/>
        <v>0.37254901960784315</v>
      </c>
      <c r="E9" s="6">
        <v>4.75</v>
      </c>
      <c r="F9" s="3"/>
    </row>
    <row r="10" spans="1:6" ht="15" customHeight="1">
      <c r="A10" s="10">
        <v>2008</v>
      </c>
      <c r="B10" s="7">
        <v>19</v>
      </c>
      <c r="C10" s="7">
        <v>32</v>
      </c>
      <c r="D10" s="29">
        <f t="shared" si="0"/>
        <v>0.37254901960784315</v>
      </c>
      <c r="E10" s="7">
        <v>4.75</v>
      </c>
      <c r="F10" s="3"/>
    </row>
    <row r="11" spans="1:6" ht="15" customHeight="1">
      <c r="A11" s="11">
        <v>2009</v>
      </c>
      <c r="B11" s="6">
        <v>13</v>
      </c>
      <c r="C11" s="6">
        <v>36</v>
      </c>
      <c r="D11" s="30">
        <f t="shared" si="0"/>
        <v>0.26530612244897961</v>
      </c>
      <c r="E11" s="6">
        <v>3.25</v>
      </c>
      <c r="F11" s="3"/>
    </row>
    <row r="12" spans="1:6" ht="15" customHeight="1">
      <c r="A12" s="10">
        <v>2010</v>
      </c>
      <c r="B12" s="7">
        <v>8</v>
      </c>
      <c r="C12" s="7">
        <v>40</v>
      </c>
      <c r="D12" s="29">
        <f t="shared" si="0"/>
        <v>0.16666666666666666</v>
      </c>
      <c r="E12" s="7">
        <v>2</v>
      </c>
      <c r="F12" s="3"/>
    </row>
    <row r="13" spans="1:6" ht="15" customHeight="1">
      <c r="A13" s="11">
        <v>2011</v>
      </c>
      <c r="B13" s="6">
        <v>6</v>
      </c>
      <c r="C13" s="6">
        <v>42</v>
      </c>
      <c r="D13" s="30">
        <f t="shared" si="0"/>
        <v>0.125</v>
      </c>
      <c r="E13" s="6">
        <v>1.5</v>
      </c>
      <c r="F13" s="3"/>
    </row>
    <row r="14" spans="1:6" ht="15" customHeight="1">
      <c r="A14" s="10">
        <v>2012</v>
      </c>
      <c r="B14" s="7">
        <v>7</v>
      </c>
      <c r="C14" s="7">
        <v>41</v>
      </c>
      <c r="D14" s="29">
        <f t="shared" si="0"/>
        <v>0.14583333333333334</v>
      </c>
      <c r="E14" s="7">
        <v>1.75</v>
      </c>
      <c r="F14" s="3"/>
    </row>
    <row r="15" spans="1:6" ht="15" customHeight="1">
      <c r="A15" s="11">
        <v>2013</v>
      </c>
      <c r="B15" s="6">
        <v>7</v>
      </c>
      <c r="C15" s="6">
        <v>41</v>
      </c>
      <c r="D15" s="30">
        <f t="shared" si="0"/>
        <v>0.14583333333333334</v>
      </c>
      <c r="E15" s="6">
        <v>1.75</v>
      </c>
      <c r="F15" s="3"/>
    </row>
    <row r="16" spans="1:6" ht="15" customHeight="1">
      <c r="A16" s="10">
        <v>2014</v>
      </c>
      <c r="B16" s="7">
        <v>7</v>
      </c>
      <c r="C16" s="7">
        <v>41</v>
      </c>
      <c r="D16" s="29">
        <f t="shared" si="0"/>
        <v>0.14583333333333334</v>
      </c>
      <c r="E16" s="7">
        <v>1.75</v>
      </c>
      <c r="F16" s="3"/>
    </row>
    <row r="17" spans="1:6" ht="15" customHeight="1">
      <c r="A17" s="11">
        <v>2015</v>
      </c>
      <c r="B17" s="6">
        <v>12</v>
      </c>
      <c r="C17" s="6">
        <v>37</v>
      </c>
      <c r="D17" s="30">
        <f t="shared" si="0"/>
        <v>0.24489795918367346</v>
      </c>
      <c r="E17" s="6">
        <v>3</v>
      </c>
      <c r="F17" s="3"/>
    </row>
    <row r="18" spans="1:6" ht="15" customHeight="1">
      <c r="A18" s="10">
        <v>2016</v>
      </c>
      <c r="B18" s="7">
        <v>14</v>
      </c>
      <c r="C18" s="7">
        <v>36</v>
      </c>
      <c r="D18" s="29">
        <f t="shared" si="0"/>
        <v>0.28000000000000003</v>
      </c>
      <c r="E18" s="7">
        <v>3.5</v>
      </c>
      <c r="F18" s="3"/>
    </row>
    <row r="19" spans="1:6" ht="15" customHeight="1">
      <c r="A19" s="11">
        <v>2017</v>
      </c>
      <c r="B19" s="6">
        <v>16</v>
      </c>
      <c r="C19" s="6">
        <v>34</v>
      </c>
      <c r="D19" s="30">
        <f t="shared" si="0"/>
        <v>0.32</v>
      </c>
      <c r="E19" s="6">
        <v>4</v>
      </c>
      <c r="F19" s="3"/>
    </row>
    <row r="20" spans="1:6" ht="15" customHeight="1">
      <c r="A20" s="10">
        <v>2018</v>
      </c>
      <c r="B20" s="7">
        <v>18</v>
      </c>
      <c r="C20" s="7">
        <v>32</v>
      </c>
      <c r="D20" s="29">
        <f t="shared" si="0"/>
        <v>0.36</v>
      </c>
      <c r="E20" s="7">
        <v>4.5</v>
      </c>
      <c r="F20" s="3"/>
    </row>
    <row r="21" spans="1:6" ht="15" customHeight="1">
      <c r="A21" s="11">
        <v>2019</v>
      </c>
      <c r="B21" s="6">
        <v>15</v>
      </c>
      <c r="C21" s="6">
        <v>36</v>
      </c>
      <c r="D21" s="30">
        <f t="shared" si="0"/>
        <v>0.29411764705882354</v>
      </c>
      <c r="E21" s="6">
        <v>3.75</v>
      </c>
      <c r="F21" s="3"/>
    </row>
    <row r="22" spans="1:6" ht="15" customHeight="1">
      <c r="A22" s="10">
        <v>2020</v>
      </c>
      <c r="B22" s="7">
        <v>11</v>
      </c>
      <c r="C22" s="7">
        <v>27</v>
      </c>
      <c r="D22" s="29">
        <f t="shared" si="0"/>
        <v>0.28947368421052633</v>
      </c>
      <c r="E22" s="7">
        <v>3.67</v>
      </c>
      <c r="F22" s="31" t="s">
        <v>266</v>
      </c>
    </row>
    <row r="23" spans="1:6" ht="15" customHeight="1">
      <c r="A23" s="26">
        <v>2021</v>
      </c>
      <c r="B23" s="244">
        <f>8+0+4+4</f>
        <v>16</v>
      </c>
      <c r="C23" s="244">
        <f>2+10+8</f>
        <v>20</v>
      </c>
      <c r="D23" s="245">
        <f t="shared" si="0"/>
        <v>0.44444444444444442</v>
      </c>
      <c r="E23" s="246">
        <f>B23/3</f>
        <v>5.333333333333333</v>
      </c>
      <c r="F23" s="31" t="s">
        <v>267</v>
      </c>
    </row>
    <row r="24" spans="1:6" ht="15" customHeight="1">
      <c r="A24" s="364">
        <v>2022</v>
      </c>
      <c r="B24" s="343">
        <v>18</v>
      </c>
      <c r="C24" s="343">
        <v>20</v>
      </c>
      <c r="D24" s="590">
        <f t="shared" si="0"/>
        <v>0.47368421052631576</v>
      </c>
      <c r="E24" s="343">
        <f>B24/3</f>
        <v>6</v>
      </c>
      <c r="F24" s="31" t="s">
        <v>268</v>
      </c>
    </row>
    <row r="25" spans="1:6" ht="15" customHeight="1">
      <c r="A25" s="11">
        <v>2023</v>
      </c>
      <c r="B25" s="6"/>
      <c r="C25" s="6"/>
      <c r="D25" s="6"/>
      <c r="E25" s="6"/>
      <c r="F25" s="31" t="s">
        <v>269</v>
      </c>
    </row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A1:E2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D1001"/>
  <sheetViews>
    <sheetView workbookViewId="0">
      <selection sqref="A1:D2"/>
    </sheetView>
  </sheetViews>
  <sheetFormatPr defaultColWidth="14.42578125" defaultRowHeight="15" customHeight="1"/>
  <cols>
    <col min="1" max="1" width="18.5703125" customWidth="1"/>
    <col min="2" max="2" width="11.140625" customWidth="1"/>
    <col min="3" max="3" width="43.7109375" customWidth="1"/>
    <col min="4" max="6" width="14.42578125" customWidth="1"/>
  </cols>
  <sheetData>
    <row r="1" spans="1:4" ht="15" customHeight="1">
      <c r="A1" s="426" t="s">
        <v>968</v>
      </c>
      <c r="B1" s="427"/>
      <c r="C1" s="427"/>
      <c r="D1" s="428"/>
    </row>
    <row r="2" spans="1:4" ht="15" customHeight="1">
      <c r="A2" s="429"/>
      <c r="B2" s="430"/>
      <c r="C2" s="430"/>
      <c r="D2" s="431"/>
    </row>
    <row r="3" spans="1:4" ht="15" customHeight="1">
      <c r="A3" s="32" t="s">
        <v>134</v>
      </c>
      <c r="B3" s="247" t="s">
        <v>135</v>
      </c>
      <c r="C3" s="33" t="s">
        <v>270</v>
      </c>
      <c r="D3" s="250" t="s">
        <v>271</v>
      </c>
    </row>
    <row r="4" spans="1:4" ht="15" customHeight="1">
      <c r="A4" s="34" t="s">
        <v>37</v>
      </c>
      <c r="B4" s="248">
        <v>2007</v>
      </c>
      <c r="C4" s="34" t="s">
        <v>272</v>
      </c>
      <c r="D4" s="7">
        <v>3</v>
      </c>
    </row>
    <row r="5" spans="1:4" ht="15" customHeight="1">
      <c r="A5" s="36" t="s">
        <v>80</v>
      </c>
      <c r="B5" s="249">
        <v>2012</v>
      </c>
      <c r="C5" s="38" t="s">
        <v>273</v>
      </c>
      <c r="D5" s="6">
        <v>1</v>
      </c>
    </row>
    <row r="6" spans="1:4" ht="15" customHeight="1">
      <c r="A6" s="39" t="s">
        <v>45</v>
      </c>
      <c r="B6" s="248">
        <v>2015</v>
      </c>
      <c r="C6" s="34" t="s">
        <v>274</v>
      </c>
      <c r="D6" s="591">
        <v>4</v>
      </c>
    </row>
    <row r="7" spans="1:4" ht="15" customHeight="1">
      <c r="A7" s="36" t="s">
        <v>68</v>
      </c>
      <c r="B7" s="249">
        <v>2016</v>
      </c>
      <c r="C7" s="38" t="s">
        <v>275</v>
      </c>
      <c r="D7" s="6">
        <v>2</v>
      </c>
    </row>
    <row r="8" spans="1:4" ht="15" customHeight="1">
      <c r="A8" s="39" t="s">
        <v>97</v>
      </c>
      <c r="B8" s="248">
        <v>2016</v>
      </c>
      <c r="C8" s="34" t="s">
        <v>276</v>
      </c>
      <c r="D8" s="7">
        <v>4</v>
      </c>
    </row>
    <row r="9" spans="1:4" ht="15" customHeight="1">
      <c r="A9" s="36" t="s">
        <v>90</v>
      </c>
      <c r="B9" s="249">
        <v>2017</v>
      </c>
      <c r="C9" s="38" t="s">
        <v>277</v>
      </c>
      <c r="D9" s="6">
        <v>5</v>
      </c>
    </row>
    <row r="10" spans="1:4" ht="15" customHeight="1">
      <c r="A10" s="39" t="s">
        <v>119</v>
      </c>
      <c r="B10" s="248">
        <v>2018</v>
      </c>
      <c r="C10" s="34" t="s">
        <v>272</v>
      </c>
      <c r="D10" s="7">
        <v>1</v>
      </c>
    </row>
    <row r="11" spans="1:4" ht="15" customHeight="1">
      <c r="A11" s="36" t="s">
        <v>88</v>
      </c>
      <c r="B11" s="249">
        <v>2019</v>
      </c>
      <c r="C11" s="38" t="s">
        <v>964</v>
      </c>
      <c r="D11" s="6">
        <v>1</v>
      </c>
    </row>
    <row r="12" spans="1:4" ht="15" customHeight="1">
      <c r="A12" s="39" t="s">
        <v>104</v>
      </c>
      <c r="B12" s="248">
        <v>2020</v>
      </c>
      <c r="C12" s="592" t="s">
        <v>957</v>
      </c>
      <c r="D12" s="7">
        <v>1</v>
      </c>
    </row>
    <row r="13" spans="1:4">
      <c r="A13" s="36" t="s">
        <v>40</v>
      </c>
      <c r="B13" s="249">
        <v>2021</v>
      </c>
      <c r="C13" s="38" t="s">
        <v>278</v>
      </c>
      <c r="D13" s="6">
        <v>1</v>
      </c>
    </row>
    <row r="14" spans="1:4">
      <c r="A14" s="39" t="s">
        <v>50</v>
      </c>
      <c r="B14" s="248">
        <v>2021</v>
      </c>
      <c r="C14" s="34" t="s">
        <v>279</v>
      </c>
      <c r="D14" s="7">
        <v>1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D2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000"/>
  <sheetViews>
    <sheetView workbookViewId="0">
      <selection sqref="A1:X1"/>
    </sheetView>
  </sheetViews>
  <sheetFormatPr defaultColWidth="14.42578125" defaultRowHeight="15" customHeight="1"/>
  <cols>
    <col min="1" max="1" width="3.5703125" customWidth="1"/>
    <col min="2" max="2" width="8.7109375" customWidth="1"/>
    <col min="3" max="3" width="9.85546875" customWidth="1"/>
    <col min="4" max="4" width="3.5703125" customWidth="1"/>
    <col min="5" max="5" width="8.7109375" customWidth="1"/>
    <col min="6" max="6" width="9.7109375" customWidth="1"/>
    <col min="7" max="7" width="3.5703125" customWidth="1"/>
    <col min="8" max="8" width="8.7109375" customWidth="1"/>
    <col min="9" max="9" width="11.140625" customWidth="1"/>
    <col min="10" max="10" width="3.5703125" customWidth="1"/>
    <col min="11" max="11" width="8.7109375" customWidth="1"/>
    <col min="12" max="12" width="9.85546875" customWidth="1"/>
    <col min="13" max="13" width="3.5703125" customWidth="1"/>
    <col min="14" max="14" width="8.7109375" customWidth="1"/>
    <col min="15" max="15" width="10.85546875" customWidth="1"/>
    <col min="16" max="16" width="3.5703125" customWidth="1"/>
    <col min="17" max="17" width="11.42578125" customWidth="1"/>
    <col min="18" max="18" width="12.85546875" customWidth="1"/>
    <col min="19" max="19" width="3.5703125" customWidth="1"/>
    <col min="20" max="20" width="8.7109375" customWidth="1"/>
    <col min="21" max="21" width="14.28515625" customWidth="1"/>
    <col min="22" max="22" width="3.5703125" customWidth="1"/>
    <col min="23" max="23" width="8.7109375" customWidth="1"/>
    <col min="24" max="24" width="13" customWidth="1"/>
  </cols>
  <sheetData>
    <row r="1" spans="1:24" ht="24" customHeight="1" thickBot="1">
      <c r="A1" s="593" t="s">
        <v>862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5"/>
    </row>
    <row r="2" spans="1:24">
      <c r="A2" s="596"/>
      <c r="B2" s="597" t="s">
        <v>2</v>
      </c>
      <c r="C2" s="598"/>
      <c r="D2" s="599"/>
      <c r="E2" s="597" t="s">
        <v>6</v>
      </c>
      <c r="F2" s="598"/>
      <c r="G2" s="599"/>
      <c r="H2" s="597" t="s">
        <v>280</v>
      </c>
      <c r="I2" s="598"/>
      <c r="J2" s="599"/>
      <c r="K2" s="597" t="s">
        <v>8</v>
      </c>
      <c r="L2" s="598"/>
      <c r="M2" s="599"/>
      <c r="N2" s="597" t="s">
        <v>7</v>
      </c>
      <c r="O2" s="598"/>
      <c r="P2" s="599"/>
      <c r="Q2" s="597" t="s">
        <v>281</v>
      </c>
      <c r="R2" s="598"/>
      <c r="S2" s="600"/>
      <c r="T2" s="597" t="s">
        <v>282</v>
      </c>
      <c r="U2" s="598"/>
      <c r="V2" s="600"/>
      <c r="W2" s="597" t="s">
        <v>283</v>
      </c>
      <c r="X2" s="601"/>
    </row>
    <row r="3" spans="1:24">
      <c r="A3" s="251" t="s">
        <v>10</v>
      </c>
      <c r="B3" s="394" t="s">
        <v>284</v>
      </c>
      <c r="C3" s="435"/>
      <c r="D3" s="239" t="s">
        <v>10</v>
      </c>
      <c r="E3" s="394" t="s">
        <v>859</v>
      </c>
      <c r="F3" s="435"/>
      <c r="G3" s="239" t="s">
        <v>10</v>
      </c>
      <c r="H3" s="394" t="s">
        <v>286</v>
      </c>
      <c r="I3" s="435"/>
      <c r="J3" s="239" t="s">
        <v>10</v>
      </c>
      <c r="K3" s="394" t="s">
        <v>786</v>
      </c>
      <c r="L3" s="435"/>
      <c r="M3" s="239" t="s">
        <v>10</v>
      </c>
      <c r="N3" s="394" t="s">
        <v>861</v>
      </c>
      <c r="O3" s="435"/>
      <c r="P3" s="239" t="s">
        <v>10</v>
      </c>
      <c r="Q3" s="394" t="s">
        <v>288</v>
      </c>
      <c r="R3" s="435"/>
      <c r="S3" s="239" t="s">
        <v>10</v>
      </c>
      <c r="T3" s="394" t="s">
        <v>793</v>
      </c>
      <c r="U3" s="435"/>
      <c r="V3" s="239" t="s">
        <v>10</v>
      </c>
      <c r="W3" s="394" t="s">
        <v>866</v>
      </c>
      <c r="X3" s="433"/>
    </row>
    <row r="4" spans="1:24">
      <c r="A4" s="251"/>
      <c r="B4" s="394" t="s">
        <v>290</v>
      </c>
      <c r="C4" s="435"/>
      <c r="D4" s="239"/>
      <c r="E4" s="394" t="s">
        <v>858</v>
      </c>
      <c r="F4" s="435"/>
      <c r="G4" s="239"/>
      <c r="H4" s="394" t="s">
        <v>290</v>
      </c>
      <c r="I4" s="435"/>
      <c r="J4" s="239"/>
      <c r="K4" s="394" t="s">
        <v>291</v>
      </c>
      <c r="L4" s="435"/>
      <c r="M4" s="239"/>
      <c r="N4" s="394" t="s">
        <v>858</v>
      </c>
      <c r="O4" s="435"/>
      <c r="P4" s="239"/>
      <c r="Q4" s="394" t="s">
        <v>293</v>
      </c>
      <c r="R4" s="435"/>
      <c r="S4" s="239"/>
      <c r="T4" s="394" t="s">
        <v>792</v>
      </c>
      <c r="U4" s="435"/>
      <c r="V4" s="239"/>
      <c r="W4" s="394" t="s">
        <v>858</v>
      </c>
      <c r="X4" s="433"/>
    </row>
    <row r="5" spans="1:24">
      <c r="A5" s="252" t="s">
        <v>14</v>
      </c>
      <c r="B5" s="392" t="s">
        <v>294</v>
      </c>
      <c r="C5" s="434"/>
      <c r="D5" s="253" t="s">
        <v>14</v>
      </c>
      <c r="E5" s="392" t="s">
        <v>285</v>
      </c>
      <c r="F5" s="434"/>
      <c r="G5" s="253" t="s">
        <v>14</v>
      </c>
      <c r="H5" s="392" t="s">
        <v>860</v>
      </c>
      <c r="I5" s="393"/>
      <c r="J5" s="253" t="s">
        <v>14</v>
      </c>
      <c r="K5" s="392" t="s">
        <v>802</v>
      </c>
      <c r="L5" s="434"/>
      <c r="M5" s="253" t="s">
        <v>14</v>
      </c>
      <c r="N5" s="392" t="s">
        <v>287</v>
      </c>
      <c r="O5" s="434"/>
      <c r="P5" s="253" t="s">
        <v>14</v>
      </c>
      <c r="Q5" s="392" t="s">
        <v>298</v>
      </c>
      <c r="R5" s="434"/>
      <c r="S5" s="253" t="s">
        <v>14</v>
      </c>
      <c r="T5" s="392" t="s">
        <v>299</v>
      </c>
      <c r="U5" s="434"/>
      <c r="V5" s="253" t="s">
        <v>14</v>
      </c>
      <c r="W5" s="392" t="s">
        <v>775</v>
      </c>
      <c r="X5" s="432"/>
    </row>
    <row r="6" spans="1:24">
      <c r="A6" s="252"/>
      <c r="B6" s="392" t="s">
        <v>292</v>
      </c>
      <c r="C6" s="434"/>
      <c r="D6" s="253"/>
      <c r="E6" s="392" t="s">
        <v>290</v>
      </c>
      <c r="F6" s="434"/>
      <c r="G6" s="253"/>
      <c r="H6" s="392" t="s">
        <v>858</v>
      </c>
      <c r="I6" s="393"/>
      <c r="J6" s="253"/>
      <c r="K6" s="392" t="s">
        <v>290</v>
      </c>
      <c r="L6" s="434"/>
      <c r="M6" s="253"/>
      <c r="N6" s="392" t="s">
        <v>292</v>
      </c>
      <c r="O6" s="434"/>
      <c r="P6" s="253"/>
      <c r="Q6" s="392" t="s">
        <v>292</v>
      </c>
      <c r="R6" s="434"/>
      <c r="S6" s="253"/>
      <c r="T6" s="392" t="s">
        <v>302</v>
      </c>
      <c r="U6" s="434"/>
      <c r="V6" s="253"/>
      <c r="W6" s="392" t="s">
        <v>291</v>
      </c>
      <c r="X6" s="432"/>
    </row>
    <row r="7" spans="1:24">
      <c r="A7" s="251" t="s">
        <v>16</v>
      </c>
      <c r="B7" s="394" t="s">
        <v>857</v>
      </c>
      <c r="C7" s="435"/>
      <c r="D7" s="239" t="s">
        <v>16</v>
      </c>
      <c r="E7" s="394" t="s">
        <v>295</v>
      </c>
      <c r="F7" s="435"/>
      <c r="G7" s="239" t="s">
        <v>16</v>
      </c>
      <c r="H7" s="394" t="s">
        <v>296</v>
      </c>
      <c r="I7" s="435"/>
      <c r="J7" s="239" t="s">
        <v>16</v>
      </c>
      <c r="K7" s="394" t="s">
        <v>307</v>
      </c>
      <c r="L7" s="435"/>
      <c r="M7" s="239" t="s">
        <v>16</v>
      </c>
      <c r="N7" s="394" t="s">
        <v>788</v>
      </c>
      <c r="O7" s="435"/>
      <c r="P7" s="239" t="s">
        <v>16</v>
      </c>
      <c r="Q7" s="394" t="s">
        <v>309</v>
      </c>
      <c r="R7" s="435"/>
      <c r="S7" s="239" t="s">
        <v>16</v>
      </c>
      <c r="T7" s="394" t="s">
        <v>310</v>
      </c>
      <c r="U7" s="435"/>
      <c r="V7" s="239" t="s">
        <v>16</v>
      </c>
      <c r="W7" s="394" t="s">
        <v>361</v>
      </c>
      <c r="X7" s="433"/>
    </row>
    <row r="8" spans="1:24">
      <c r="A8" s="251"/>
      <c r="B8" s="394" t="s">
        <v>858</v>
      </c>
      <c r="C8" s="435"/>
      <c r="D8" s="239"/>
      <c r="E8" s="394" t="s">
        <v>300</v>
      </c>
      <c r="F8" s="435"/>
      <c r="G8" s="239"/>
      <c r="H8" s="394" t="s">
        <v>292</v>
      </c>
      <c r="I8" s="435"/>
      <c r="J8" s="239"/>
      <c r="K8" s="394" t="s">
        <v>792</v>
      </c>
      <c r="L8" s="435"/>
      <c r="M8" s="239"/>
      <c r="N8" s="394" t="s">
        <v>780</v>
      </c>
      <c r="O8" s="435"/>
      <c r="P8" s="239"/>
      <c r="Q8" s="394" t="s">
        <v>311</v>
      </c>
      <c r="R8" s="435"/>
      <c r="S8" s="239"/>
      <c r="T8" s="394" t="s">
        <v>302</v>
      </c>
      <c r="U8" s="435"/>
      <c r="V8" s="239"/>
      <c r="W8" s="394">
        <v>2017</v>
      </c>
      <c r="X8" s="433"/>
    </row>
    <row r="9" spans="1:24">
      <c r="A9" s="252" t="s">
        <v>19</v>
      </c>
      <c r="B9" s="392" t="s">
        <v>304</v>
      </c>
      <c r="C9" s="434"/>
      <c r="D9" s="253" t="s">
        <v>19</v>
      </c>
      <c r="E9" s="392" t="s">
        <v>305</v>
      </c>
      <c r="F9" s="434"/>
      <c r="G9" s="253" t="s">
        <v>19</v>
      </c>
      <c r="H9" s="392" t="s">
        <v>306</v>
      </c>
      <c r="I9" s="434"/>
      <c r="J9" s="253" t="s">
        <v>19</v>
      </c>
      <c r="K9" s="392" t="s">
        <v>315</v>
      </c>
      <c r="L9" s="434"/>
      <c r="M9" s="253" t="s">
        <v>19</v>
      </c>
      <c r="N9" s="392" t="s">
        <v>297</v>
      </c>
      <c r="O9" s="434"/>
      <c r="P9" s="253" t="s">
        <v>19</v>
      </c>
      <c r="Q9" s="392" t="s">
        <v>317</v>
      </c>
      <c r="R9" s="434"/>
      <c r="S9" s="253" t="s">
        <v>19</v>
      </c>
      <c r="T9" s="392" t="s">
        <v>318</v>
      </c>
      <c r="U9" s="434"/>
      <c r="V9" s="254" t="s">
        <v>19</v>
      </c>
      <c r="W9" s="412" t="s">
        <v>371</v>
      </c>
      <c r="X9" s="432"/>
    </row>
    <row r="10" spans="1:24">
      <c r="A10" s="252"/>
      <c r="B10" s="392" t="s">
        <v>292</v>
      </c>
      <c r="C10" s="434"/>
      <c r="D10" s="253"/>
      <c r="E10" s="392" t="s">
        <v>292</v>
      </c>
      <c r="F10" s="434"/>
      <c r="G10" s="253"/>
      <c r="H10" s="392" t="s">
        <v>292</v>
      </c>
      <c r="I10" s="434"/>
      <c r="J10" s="253"/>
      <c r="K10" s="392" t="s">
        <v>300</v>
      </c>
      <c r="L10" s="434"/>
      <c r="M10" s="253"/>
      <c r="N10" s="392" t="s">
        <v>301</v>
      </c>
      <c r="O10" s="434"/>
      <c r="P10" s="253"/>
      <c r="Q10" s="392" t="s">
        <v>292</v>
      </c>
      <c r="R10" s="434"/>
      <c r="S10" s="253"/>
      <c r="T10" s="392" t="s">
        <v>321</v>
      </c>
      <c r="U10" s="434"/>
      <c r="V10" s="254"/>
      <c r="W10" s="412">
        <v>2019</v>
      </c>
      <c r="X10" s="432"/>
    </row>
    <row r="11" spans="1:24">
      <c r="A11" s="251" t="s">
        <v>23</v>
      </c>
      <c r="B11" s="441" t="s">
        <v>312</v>
      </c>
      <c r="C11" s="442"/>
      <c r="D11" s="239" t="s">
        <v>23</v>
      </c>
      <c r="E11" s="394" t="s">
        <v>313</v>
      </c>
      <c r="F11" s="435"/>
      <c r="G11" s="239" t="s">
        <v>23</v>
      </c>
      <c r="H11" s="441" t="s">
        <v>314</v>
      </c>
      <c r="I11" s="442"/>
      <c r="J11" s="239" t="s">
        <v>23</v>
      </c>
      <c r="K11" s="394" t="s">
        <v>325</v>
      </c>
      <c r="L11" s="435"/>
      <c r="M11" s="239" t="s">
        <v>23</v>
      </c>
      <c r="N11" s="394" t="s">
        <v>308</v>
      </c>
      <c r="O11" s="435"/>
      <c r="P11" s="239" t="s">
        <v>23</v>
      </c>
      <c r="Q11" s="394" t="s">
        <v>327</v>
      </c>
      <c r="R11" s="435"/>
      <c r="S11" s="239" t="s">
        <v>23</v>
      </c>
      <c r="T11" s="394" t="s">
        <v>328</v>
      </c>
      <c r="U11" s="435"/>
      <c r="V11" s="255" t="s">
        <v>23</v>
      </c>
      <c r="W11" s="411" t="s">
        <v>867</v>
      </c>
      <c r="X11" s="433"/>
    </row>
    <row r="12" spans="1:24">
      <c r="A12" s="251"/>
      <c r="B12" s="394" t="s">
        <v>319</v>
      </c>
      <c r="C12" s="435"/>
      <c r="D12" s="239"/>
      <c r="E12" s="394" t="s">
        <v>320</v>
      </c>
      <c r="F12" s="435"/>
      <c r="G12" s="239"/>
      <c r="H12" s="394" t="s">
        <v>320</v>
      </c>
      <c r="I12" s="435"/>
      <c r="J12" s="239"/>
      <c r="K12" s="394" t="s">
        <v>329</v>
      </c>
      <c r="L12" s="435"/>
      <c r="M12" s="239"/>
      <c r="N12" s="394" t="s">
        <v>301</v>
      </c>
      <c r="O12" s="435"/>
      <c r="P12" s="239"/>
      <c r="Q12" s="394" t="s">
        <v>320</v>
      </c>
      <c r="R12" s="435"/>
      <c r="S12" s="239"/>
      <c r="T12" s="394" t="s">
        <v>330</v>
      </c>
      <c r="U12" s="435"/>
      <c r="V12" s="255"/>
      <c r="W12" s="411" t="s">
        <v>868</v>
      </c>
      <c r="X12" s="433"/>
    </row>
    <row r="13" spans="1:24">
      <c r="A13" s="252" t="s">
        <v>24</v>
      </c>
      <c r="B13" s="392" t="s">
        <v>322</v>
      </c>
      <c r="C13" s="434"/>
      <c r="D13" s="253" t="s">
        <v>24</v>
      </c>
      <c r="E13" s="392" t="s">
        <v>323</v>
      </c>
      <c r="F13" s="434"/>
      <c r="G13" s="253" t="s">
        <v>24</v>
      </c>
      <c r="H13" s="392" t="s">
        <v>324</v>
      </c>
      <c r="I13" s="434"/>
      <c r="J13" s="253" t="s">
        <v>24</v>
      </c>
      <c r="K13" s="392" t="s">
        <v>334</v>
      </c>
      <c r="L13" s="434"/>
      <c r="M13" s="253" t="s">
        <v>24</v>
      </c>
      <c r="N13" s="392" t="s">
        <v>316</v>
      </c>
      <c r="O13" s="434"/>
      <c r="P13" s="253" t="s">
        <v>24</v>
      </c>
      <c r="Q13" s="392" t="s">
        <v>863</v>
      </c>
      <c r="R13" s="434"/>
      <c r="S13" s="253" t="s">
        <v>24</v>
      </c>
      <c r="T13" s="392" t="s">
        <v>337</v>
      </c>
      <c r="U13" s="434"/>
      <c r="V13" s="254" t="s">
        <v>24</v>
      </c>
      <c r="W13" s="412" t="s">
        <v>794</v>
      </c>
      <c r="X13" s="432"/>
    </row>
    <row r="14" spans="1:24">
      <c r="A14" s="252"/>
      <c r="B14" s="443" t="s">
        <v>320</v>
      </c>
      <c r="C14" s="444"/>
      <c r="D14" s="253"/>
      <c r="E14" s="392" t="s">
        <v>292</v>
      </c>
      <c r="F14" s="434"/>
      <c r="G14" s="253"/>
      <c r="H14" s="392" t="s">
        <v>319</v>
      </c>
      <c r="I14" s="434"/>
      <c r="J14" s="253"/>
      <c r="K14" s="392" t="s">
        <v>300</v>
      </c>
      <c r="L14" s="434"/>
      <c r="M14" s="253"/>
      <c r="N14" s="392" t="s">
        <v>292</v>
      </c>
      <c r="O14" s="434"/>
      <c r="P14" s="253"/>
      <c r="Q14" s="392" t="s">
        <v>858</v>
      </c>
      <c r="R14" s="434"/>
      <c r="S14" s="253"/>
      <c r="T14" s="392" t="s">
        <v>338</v>
      </c>
      <c r="U14" s="434"/>
      <c r="V14" s="254"/>
      <c r="W14" s="412" t="s">
        <v>303</v>
      </c>
      <c r="X14" s="432"/>
    </row>
    <row r="15" spans="1:24">
      <c r="A15" s="251" t="s">
        <v>26</v>
      </c>
      <c r="B15" s="394" t="s">
        <v>331</v>
      </c>
      <c r="C15" s="435"/>
      <c r="D15" s="239" t="s">
        <v>26</v>
      </c>
      <c r="E15" s="394" t="s">
        <v>332</v>
      </c>
      <c r="F15" s="435"/>
      <c r="G15" s="239" t="s">
        <v>24</v>
      </c>
      <c r="H15" s="394" t="s">
        <v>333</v>
      </c>
      <c r="I15" s="435"/>
      <c r="J15" s="239" t="s">
        <v>26</v>
      </c>
      <c r="K15" s="394" t="s">
        <v>347</v>
      </c>
      <c r="L15" s="435"/>
      <c r="M15" s="239" t="s">
        <v>26</v>
      </c>
      <c r="N15" s="394" t="s">
        <v>326</v>
      </c>
      <c r="O15" s="435"/>
      <c r="P15" s="239" t="s">
        <v>26</v>
      </c>
      <c r="Q15" s="394" t="s">
        <v>336</v>
      </c>
      <c r="R15" s="435"/>
      <c r="S15" s="239" t="s">
        <v>24</v>
      </c>
      <c r="T15" s="394" t="s">
        <v>343</v>
      </c>
      <c r="U15" s="435"/>
      <c r="V15" s="255" t="s">
        <v>26</v>
      </c>
      <c r="W15" s="411" t="s">
        <v>778</v>
      </c>
      <c r="X15" s="433"/>
    </row>
    <row r="16" spans="1:24">
      <c r="A16" s="251"/>
      <c r="B16" s="394" t="s">
        <v>311</v>
      </c>
      <c r="C16" s="435"/>
      <c r="D16" s="239"/>
      <c r="E16" s="394" t="s">
        <v>291</v>
      </c>
      <c r="F16" s="435"/>
      <c r="G16" s="239"/>
      <c r="H16" s="394" t="s">
        <v>300</v>
      </c>
      <c r="I16" s="435"/>
      <c r="J16" s="239"/>
      <c r="K16" s="394" t="s">
        <v>329</v>
      </c>
      <c r="L16" s="435"/>
      <c r="M16" s="239"/>
      <c r="N16" s="394" t="s">
        <v>320</v>
      </c>
      <c r="O16" s="435"/>
      <c r="P16" s="239"/>
      <c r="Q16" s="394" t="s">
        <v>320</v>
      </c>
      <c r="R16" s="435"/>
      <c r="S16" s="239"/>
      <c r="T16" s="394" t="s">
        <v>303</v>
      </c>
      <c r="U16" s="435"/>
      <c r="V16" s="255"/>
      <c r="W16" s="411" t="s">
        <v>302</v>
      </c>
      <c r="X16" s="433"/>
    </row>
    <row r="17" spans="1:24">
      <c r="A17" s="252" t="s">
        <v>28</v>
      </c>
      <c r="B17" s="392" t="s">
        <v>779</v>
      </c>
      <c r="C17" s="434"/>
      <c r="D17" s="253" t="s">
        <v>28</v>
      </c>
      <c r="E17" s="392" t="s">
        <v>781</v>
      </c>
      <c r="F17" s="434"/>
      <c r="G17" s="253" t="s">
        <v>28</v>
      </c>
      <c r="H17" s="392" t="s">
        <v>341</v>
      </c>
      <c r="I17" s="434"/>
      <c r="J17" s="253" t="s">
        <v>28</v>
      </c>
      <c r="K17" s="392" t="s">
        <v>787</v>
      </c>
      <c r="L17" s="434"/>
      <c r="M17" s="253" t="s">
        <v>28</v>
      </c>
      <c r="N17" s="392" t="s">
        <v>335</v>
      </c>
      <c r="O17" s="436"/>
      <c r="P17" s="253" t="s">
        <v>28</v>
      </c>
      <c r="Q17" s="392" t="s">
        <v>342</v>
      </c>
      <c r="R17" s="436"/>
      <c r="S17" s="253" t="s">
        <v>28</v>
      </c>
      <c r="T17" s="392" t="s">
        <v>348</v>
      </c>
      <c r="U17" s="434"/>
      <c r="V17" s="253" t="s">
        <v>28</v>
      </c>
      <c r="W17" s="392"/>
      <c r="X17" s="432"/>
    </row>
    <row r="18" spans="1:24">
      <c r="A18" s="252"/>
      <c r="B18" s="392" t="s">
        <v>780</v>
      </c>
      <c r="C18" s="434"/>
      <c r="D18" s="253"/>
      <c r="E18" s="392" t="s">
        <v>780</v>
      </c>
      <c r="F18" s="434"/>
      <c r="G18" s="253"/>
      <c r="H18" s="392" t="s">
        <v>311</v>
      </c>
      <c r="I18" s="434"/>
      <c r="J18" s="253"/>
      <c r="K18" s="392" t="s">
        <v>329</v>
      </c>
      <c r="L18" s="434"/>
      <c r="M18" s="253"/>
      <c r="N18" s="392" t="s">
        <v>311</v>
      </c>
      <c r="O18" s="436"/>
      <c r="P18" s="253"/>
      <c r="Q18" s="392" t="s">
        <v>292</v>
      </c>
      <c r="R18" s="436"/>
      <c r="S18" s="253"/>
      <c r="T18" s="392" t="s">
        <v>349</v>
      </c>
      <c r="U18" s="434"/>
      <c r="V18" s="253"/>
      <c r="W18" s="392"/>
      <c r="X18" s="432"/>
    </row>
    <row r="19" spans="1:24">
      <c r="A19" s="251" t="s">
        <v>30</v>
      </c>
      <c r="B19" s="394" t="s">
        <v>339</v>
      </c>
      <c r="C19" s="435"/>
      <c r="D19" s="239" t="s">
        <v>30</v>
      </c>
      <c r="E19" s="394" t="s">
        <v>340</v>
      </c>
      <c r="F19" s="435"/>
      <c r="G19" s="239" t="s">
        <v>30</v>
      </c>
      <c r="H19" s="394" t="s">
        <v>784</v>
      </c>
      <c r="I19" s="435"/>
      <c r="J19" s="239" t="s">
        <v>30</v>
      </c>
      <c r="K19" s="394" t="s">
        <v>350</v>
      </c>
      <c r="L19" s="435"/>
      <c r="M19" s="239" t="s">
        <v>28</v>
      </c>
      <c r="N19" s="394" t="s">
        <v>763</v>
      </c>
      <c r="O19" s="435"/>
      <c r="P19" s="239" t="s">
        <v>30</v>
      </c>
      <c r="Q19" s="394" t="s">
        <v>790</v>
      </c>
      <c r="R19" s="435"/>
      <c r="S19" s="239" t="s">
        <v>30</v>
      </c>
      <c r="T19" s="394" t="s">
        <v>864</v>
      </c>
      <c r="U19" s="402"/>
      <c r="V19" s="239" t="s">
        <v>30</v>
      </c>
      <c r="W19" s="394"/>
      <c r="X19" s="433"/>
    </row>
    <row r="20" spans="1:24">
      <c r="A20" s="251"/>
      <c r="B20" s="394" t="s">
        <v>301</v>
      </c>
      <c r="C20" s="435"/>
      <c r="D20" s="256"/>
      <c r="E20" s="441" t="s">
        <v>344</v>
      </c>
      <c r="F20" s="442"/>
      <c r="G20" s="239"/>
      <c r="H20" s="394" t="s">
        <v>780</v>
      </c>
      <c r="I20" s="435"/>
      <c r="J20" s="239"/>
      <c r="K20" s="394" t="s">
        <v>351</v>
      </c>
      <c r="L20" s="435"/>
      <c r="M20" s="239"/>
      <c r="N20" s="394" t="s">
        <v>780</v>
      </c>
      <c r="O20" s="435"/>
      <c r="P20" s="239"/>
      <c r="Q20" s="394" t="s">
        <v>780</v>
      </c>
      <c r="R20" s="435"/>
      <c r="S20" s="239"/>
      <c r="T20" s="394" t="s">
        <v>858</v>
      </c>
      <c r="U20" s="402"/>
      <c r="V20" s="239"/>
      <c r="W20" s="394"/>
      <c r="X20" s="433"/>
    </row>
    <row r="21" spans="1:24" ht="15.75" customHeight="1">
      <c r="A21" s="252" t="s">
        <v>31</v>
      </c>
      <c r="B21" s="392" t="s">
        <v>346</v>
      </c>
      <c r="C21" s="436"/>
      <c r="D21" s="257" t="s">
        <v>30</v>
      </c>
      <c r="E21" s="446" t="s">
        <v>782</v>
      </c>
      <c r="F21" s="447"/>
      <c r="G21" s="253" t="s">
        <v>31</v>
      </c>
      <c r="H21" s="392" t="s">
        <v>785</v>
      </c>
      <c r="I21" s="434"/>
      <c r="J21" s="253" t="s">
        <v>31</v>
      </c>
      <c r="K21" s="392" t="s">
        <v>352</v>
      </c>
      <c r="L21" s="434"/>
      <c r="M21" s="253" t="s">
        <v>31</v>
      </c>
      <c r="N21" s="392" t="s">
        <v>789</v>
      </c>
      <c r="O21" s="434"/>
      <c r="P21" s="253" t="s">
        <v>31</v>
      </c>
      <c r="Q21" s="392" t="s">
        <v>791</v>
      </c>
      <c r="R21" s="434"/>
      <c r="S21" s="253" t="s">
        <v>30</v>
      </c>
      <c r="T21" s="392" t="s">
        <v>851</v>
      </c>
      <c r="U21" s="436"/>
      <c r="V21" s="253" t="s">
        <v>31</v>
      </c>
      <c r="W21" s="392"/>
      <c r="X21" s="432"/>
    </row>
    <row r="22" spans="1:24" ht="15.75" customHeight="1" thickBot="1">
      <c r="A22" s="258"/>
      <c r="B22" s="439" t="s">
        <v>293</v>
      </c>
      <c r="C22" s="445"/>
      <c r="D22" s="259"/>
      <c r="E22" s="448" t="s">
        <v>783</v>
      </c>
      <c r="F22" s="449"/>
      <c r="G22" s="260"/>
      <c r="H22" s="439" t="s">
        <v>291</v>
      </c>
      <c r="I22" s="440"/>
      <c r="J22" s="261"/>
      <c r="K22" s="439" t="s">
        <v>320</v>
      </c>
      <c r="L22" s="440"/>
      <c r="M22" s="260"/>
      <c r="N22" s="439" t="s">
        <v>345</v>
      </c>
      <c r="O22" s="440"/>
      <c r="P22" s="260"/>
      <c r="Q22" s="439" t="s">
        <v>780</v>
      </c>
      <c r="R22" s="440"/>
      <c r="S22" s="260"/>
      <c r="T22" s="439" t="s">
        <v>865</v>
      </c>
      <c r="U22" s="445"/>
      <c r="V22" s="260"/>
      <c r="W22" s="439"/>
      <c r="X22" s="450"/>
    </row>
    <row r="23" spans="1:24" ht="15.75" customHeight="1">
      <c r="A23" s="3"/>
      <c r="D23" s="3"/>
      <c r="G23" s="3"/>
      <c r="J23" s="3"/>
      <c r="M23" s="3"/>
      <c r="P23" s="3"/>
      <c r="S23" s="3"/>
      <c r="V23" s="3"/>
    </row>
    <row r="24" spans="1:24" ht="15.75" customHeight="1">
      <c r="A24" s="3"/>
      <c r="D24" s="3"/>
      <c r="G24" s="3"/>
      <c r="J24" s="3"/>
      <c r="M24" s="3"/>
      <c r="P24" s="3"/>
      <c r="S24" s="3"/>
      <c r="V24" s="3"/>
    </row>
    <row r="25" spans="1:24" ht="15.75" customHeight="1">
      <c r="A25" s="3"/>
      <c r="D25" s="3"/>
      <c r="G25" s="3"/>
      <c r="J25" s="3"/>
      <c r="M25" s="3"/>
      <c r="P25" s="3"/>
    </row>
    <row r="26" spans="1:24" ht="15.75" customHeight="1">
      <c r="A26" s="3"/>
      <c r="D26" s="3"/>
      <c r="G26" s="3"/>
      <c r="J26" s="3"/>
      <c r="M26" s="3"/>
      <c r="P26" s="3"/>
    </row>
    <row r="27" spans="1:24" ht="15.75" customHeight="1">
      <c r="A27" s="3"/>
      <c r="D27" s="3"/>
      <c r="G27" s="3"/>
      <c r="H27" s="437"/>
      <c r="I27" s="438"/>
      <c r="J27" s="3"/>
      <c r="P27" s="3"/>
    </row>
    <row r="28" spans="1:24" ht="15.75" customHeight="1">
      <c r="A28" s="3"/>
      <c r="D28" s="3"/>
      <c r="G28" s="3"/>
      <c r="J28" s="3"/>
      <c r="P28" s="3"/>
    </row>
    <row r="29" spans="1:24" ht="15.75" customHeight="1">
      <c r="A29" s="3"/>
      <c r="D29" s="3"/>
      <c r="G29" s="3"/>
      <c r="J29" s="3"/>
      <c r="P29" s="3"/>
    </row>
    <row r="30" spans="1:24" ht="15.75" customHeight="1">
      <c r="A30" s="3"/>
      <c r="D30" s="3"/>
      <c r="G30" s="3"/>
      <c r="J30" s="3"/>
      <c r="P30" s="3"/>
    </row>
    <row r="31" spans="1:24" ht="15.75" customHeight="1">
      <c r="A31" s="3"/>
      <c r="D31" s="3"/>
      <c r="G31" s="3"/>
      <c r="J31" s="3"/>
      <c r="P31" s="3"/>
    </row>
    <row r="32" spans="1:24" ht="15.75" customHeight="1">
      <c r="A32" s="3"/>
      <c r="D32" s="3"/>
      <c r="G32" s="3"/>
      <c r="J32" s="3"/>
      <c r="P32" s="3"/>
    </row>
    <row r="33" spans="1:16" ht="15.75" customHeight="1">
      <c r="A33" s="3"/>
      <c r="D33" s="3"/>
      <c r="G33" s="3"/>
      <c r="J33" s="3"/>
      <c r="P33" s="3"/>
    </row>
    <row r="34" spans="1:16" ht="15.75" customHeight="1">
      <c r="A34" s="3"/>
      <c r="D34" s="3"/>
      <c r="G34" s="3"/>
      <c r="J34" s="3"/>
      <c r="P34" s="3"/>
    </row>
    <row r="35" spans="1:16" ht="15.75" customHeight="1">
      <c r="A35" s="3"/>
      <c r="D35" s="3"/>
      <c r="G35" s="3"/>
      <c r="J35" s="3"/>
      <c r="P35" s="3"/>
    </row>
    <row r="36" spans="1:16" ht="15.75" customHeight="1">
      <c r="A36" s="3"/>
      <c r="D36" s="3"/>
      <c r="G36" s="3"/>
      <c r="J36" s="3"/>
      <c r="P36" s="3"/>
    </row>
    <row r="37" spans="1:16" ht="15.75" customHeight="1">
      <c r="A37" s="3"/>
      <c r="D37" s="3"/>
      <c r="G37" s="3"/>
      <c r="J37" s="3"/>
      <c r="P37" s="3"/>
    </row>
    <row r="38" spans="1:16" ht="15.75" customHeight="1">
      <c r="A38" s="3"/>
      <c r="D38" s="3"/>
      <c r="G38" s="3"/>
      <c r="J38" s="3"/>
      <c r="P38" s="3"/>
    </row>
    <row r="39" spans="1:16" ht="15.75" customHeight="1">
      <c r="A39" s="3"/>
      <c r="D39" s="3"/>
      <c r="G39" s="3"/>
      <c r="J39" s="3"/>
      <c r="P39" s="3"/>
    </row>
    <row r="40" spans="1:16" ht="15.75" customHeight="1">
      <c r="A40" s="3"/>
      <c r="D40" s="3"/>
      <c r="G40" s="3"/>
      <c r="J40" s="3"/>
      <c r="P40" s="3"/>
    </row>
    <row r="41" spans="1:16" ht="15.75" customHeight="1">
      <c r="A41" s="3"/>
      <c r="D41" s="3"/>
      <c r="G41" s="3"/>
      <c r="J41" s="3"/>
      <c r="P41" s="3"/>
    </row>
    <row r="42" spans="1:16" ht="15.75" customHeight="1">
      <c r="A42" s="3"/>
      <c r="D42" s="3"/>
      <c r="G42" s="3"/>
      <c r="J42" s="3"/>
      <c r="P42" s="3"/>
    </row>
    <row r="43" spans="1:16" ht="15.75" customHeight="1">
      <c r="A43" s="3"/>
      <c r="D43" s="3"/>
      <c r="G43" s="3"/>
      <c r="J43" s="3"/>
      <c r="P43" s="3"/>
    </row>
    <row r="44" spans="1:16" ht="15.75" customHeight="1">
      <c r="A44" s="3"/>
      <c r="D44" s="3"/>
      <c r="G44" s="3"/>
      <c r="J44" s="3"/>
      <c r="P44" s="3"/>
    </row>
    <row r="45" spans="1:16" ht="15.75" customHeight="1">
      <c r="A45" s="3"/>
      <c r="D45" s="3"/>
      <c r="G45" s="3"/>
      <c r="J45" s="3"/>
      <c r="P45" s="3"/>
    </row>
    <row r="46" spans="1:16" ht="15.75" customHeight="1">
      <c r="A46" s="3"/>
      <c r="D46" s="3"/>
      <c r="G46" s="3"/>
      <c r="J46" s="3"/>
      <c r="P46" s="3"/>
    </row>
    <row r="47" spans="1:16" ht="15.75" customHeight="1">
      <c r="A47" s="3"/>
      <c r="D47" s="3"/>
      <c r="G47" s="3"/>
      <c r="J47" s="3"/>
      <c r="P47" s="3"/>
    </row>
    <row r="48" spans="1:16" ht="15.75" customHeight="1">
      <c r="A48" s="3"/>
      <c r="D48" s="3"/>
      <c r="G48" s="3"/>
      <c r="J48" s="3"/>
      <c r="P48" s="3"/>
    </row>
    <row r="49" spans="1:16" ht="15.75" customHeight="1">
      <c r="A49" s="3"/>
      <c r="D49" s="3"/>
      <c r="G49" s="3"/>
      <c r="J49" s="3"/>
      <c r="P49" s="3"/>
    </row>
    <row r="50" spans="1:16" ht="15.75" customHeight="1">
      <c r="A50" s="3"/>
      <c r="D50" s="3"/>
      <c r="G50" s="3"/>
      <c r="J50" s="3"/>
      <c r="P50" s="3"/>
    </row>
    <row r="51" spans="1:16" ht="15.75" customHeight="1">
      <c r="A51" s="3"/>
      <c r="D51" s="3"/>
      <c r="G51" s="3"/>
      <c r="J51" s="3"/>
      <c r="P51" s="3"/>
    </row>
    <row r="52" spans="1:16" ht="15.75" customHeight="1">
      <c r="A52" s="3"/>
      <c r="D52" s="3"/>
      <c r="G52" s="3"/>
      <c r="J52" s="3"/>
      <c r="P52" s="3"/>
    </row>
    <row r="53" spans="1:16" ht="15.75" customHeight="1">
      <c r="A53" s="3"/>
      <c r="D53" s="3"/>
      <c r="G53" s="3"/>
      <c r="J53" s="3"/>
      <c r="P53" s="3"/>
    </row>
    <row r="54" spans="1:16" ht="15.75" customHeight="1">
      <c r="A54" s="3"/>
      <c r="D54" s="3"/>
      <c r="G54" s="3"/>
      <c r="J54" s="3"/>
      <c r="P54" s="3"/>
    </row>
    <row r="55" spans="1:16" ht="15.75" customHeight="1">
      <c r="A55" s="3"/>
      <c r="D55" s="3"/>
      <c r="G55" s="3"/>
      <c r="J55" s="3"/>
      <c r="P55" s="3"/>
    </row>
    <row r="56" spans="1:16" ht="15.75" customHeight="1">
      <c r="A56" s="3"/>
      <c r="D56" s="3"/>
      <c r="G56" s="3"/>
      <c r="J56" s="3"/>
      <c r="P56" s="3"/>
    </row>
    <row r="57" spans="1:16" ht="15.75" customHeight="1">
      <c r="A57" s="3"/>
      <c r="D57" s="3"/>
      <c r="G57" s="3"/>
      <c r="J57" s="3"/>
      <c r="P57" s="3"/>
    </row>
    <row r="58" spans="1:16" ht="15.75" customHeight="1">
      <c r="A58" s="3"/>
      <c r="D58" s="3"/>
      <c r="G58" s="3"/>
      <c r="J58" s="3"/>
      <c r="P58" s="3"/>
    </row>
    <row r="59" spans="1:16" ht="15.75" customHeight="1">
      <c r="A59" s="3"/>
      <c r="D59" s="3"/>
      <c r="G59" s="3"/>
      <c r="J59" s="3"/>
      <c r="P59" s="3"/>
    </row>
    <row r="60" spans="1:16" ht="15.75" customHeight="1">
      <c r="A60" s="3"/>
      <c r="D60" s="3"/>
      <c r="G60" s="3"/>
      <c r="J60" s="3"/>
      <c r="P60" s="3"/>
    </row>
    <row r="61" spans="1:16" ht="15.75" customHeight="1">
      <c r="A61" s="3"/>
      <c r="D61" s="3"/>
      <c r="G61" s="3"/>
      <c r="J61" s="3"/>
      <c r="P61" s="3"/>
    </row>
    <row r="62" spans="1:16" ht="15.75" customHeight="1">
      <c r="A62" s="3"/>
      <c r="D62" s="3"/>
      <c r="G62" s="3"/>
      <c r="J62" s="3"/>
      <c r="P62" s="3"/>
    </row>
    <row r="63" spans="1:16" ht="15.75" customHeight="1">
      <c r="A63" s="3"/>
      <c r="D63" s="3"/>
      <c r="G63" s="3"/>
      <c r="J63" s="3"/>
      <c r="P63" s="3"/>
    </row>
    <row r="64" spans="1:16" ht="15.75" customHeight="1">
      <c r="A64" s="3"/>
      <c r="D64" s="3"/>
      <c r="G64" s="3"/>
      <c r="J64" s="3"/>
      <c r="P64" s="3"/>
    </row>
    <row r="65" spans="1:16" ht="15.75" customHeight="1">
      <c r="A65" s="3"/>
      <c r="D65" s="3"/>
      <c r="G65" s="3"/>
      <c r="J65" s="3"/>
      <c r="P65" s="3"/>
    </row>
    <row r="66" spans="1:16" ht="15.75" customHeight="1">
      <c r="A66" s="3"/>
      <c r="D66" s="3"/>
      <c r="G66" s="3"/>
      <c r="J66" s="3"/>
      <c r="P66" s="3"/>
    </row>
    <row r="67" spans="1:16" ht="15.75" customHeight="1">
      <c r="A67" s="3"/>
      <c r="D67" s="3"/>
      <c r="G67" s="3"/>
      <c r="J67" s="3"/>
      <c r="P67" s="3"/>
    </row>
    <row r="68" spans="1:16" ht="15.75" customHeight="1">
      <c r="A68" s="3"/>
      <c r="D68" s="3"/>
      <c r="G68" s="3"/>
      <c r="J68" s="3"/>
      <c r="P68" s="3"/>
    </row>
    <row r="69" spans="1:16" ht="15.75" customHeight="1">
      <c r="A69" s="3"/>
      <c r="D69" s="3"/>
      <c r="G69" s="3"/>
      <c r="J69" s="3"/>
      <c r="P69" s="3"/>
    </row>
    <row r="70" spans="1:16" ht="15.75" customHeight="1">
      <c r="A70" s="3"/>
      <c r="D70" s="3"/>
      <c r="G70" s="3"/>
      <c r="J70" s="3"/>
      <c r="P70" s="3"/>
    </row>
    <row r="71" spans="1:16" ht="15.75" customHeight="1">
      <c r="A71" s="3"/>
      <c r="D71" s="3"/>
      <c r="G71" s="3"/>
      <c r="J71" s="3"/>
      <c r="P71" s="3"/>
    </row>
    <row r="72" spans="1:16" ht="15.75" customHeight="1">
      <c r="A72" s="3"/>
      <c r="D72" s="3"/>
      <c r="G72" s="3"/>
      <c r="J72" s="3"/>
      <c r="P72" s="3"/>
    </row>
    <row r="73" spans="1:16" ht="15.75" customHeight="1">
      <c r="A73" s="3"/>
      <c r="D73" s="3"/>
      <c r="G73" s="3"/>
      <c r="J73" s="3"/>
      <c r="P73" s="3"/>
    </row>
    <row r="74" spans="1:16" ht="15.75" customHeight="1">
      <c r="A74" s="3"/>
      <c r="D74" s="3"/>
      <c r="G74" s="3"/>
      <c r="J74" s="3"/>
      <c r="P74" s="3"/>
    </row>
    <row r="75" spans="1:16" ht="15.75" customHeight="1">
      <c r="A75" s="3"/>
      <c r="D75" s="3"/>
      <c r="G75" s="3"/>
      <c r="J75" s="3"/>
      <c r="P75" s="3"/>
    </row>
    <row r="76" spans="1:16" ht="15.75" customHeight="1">
      <c r="A76" s="3"/>
      <c r="D76" s="3"/>
      <c r="G76" s="3"/>
      <c r="J76" s="3"/>
      <c r="P76" s="3"/>
    </row>
    <row r="77" spans="1:16" ht="15.75" customHeight="1">
      <c r="A77" s="3"/>
      <c r="D77" s="3"/>
      <c r="G77" s="3"/>
      <c r="J77" s="3"/>
      <c r="P77" s="3"/>
    </row>
    <row r="78" spans="1:16" ht="15.75" customHeight="1">
      <c r="A78" s="3"/>
      <c r="D78" s="3"/>
      <c r="G78" s="3"/>
      <c r="J78" s="3"/>
      <c r="P78" s="3"/>
    </row>
    <row r="79" spans="1:16" ht="15.75" customHeight="1">
      <c r="A79" s="3"/>
      <c r="D79" s="3"/>
      <c r="G79" s="3"/>
      <c r="J79" s="3"/>
      <c r="P79" s="3"/>
    </row>
    <row r="80" spans="1:16" ht="15.75" customHeight="1">
      <c r="A80" s="3"/>
      <c r="D80" s="3"/>
      <c r="G80" s="3"/>
      <c r="J80" s="3"/>
      <c r="P80" s="3"/>
    </row>
    <row r="81" spans="1:16" ht="15.75" customHeight="1">
      <c r="A81" s="3"/>
      <c r="D81" s="3"/>
      <c r="G81" s="3"/>
      <c r="J81" s="3"/>
      <c r="P81" s="3"/>
    </row>
    <row r="82" spans="1:16" ht="15.75" customHeight="1">
      <c r="A82" s="3"/>
      <c r="D82" s="3"/>
      <c r="G82" s="3"/>
      <c r="J82" s="3"/>
      <c r="P82" s="3"/>
    </row>
    <row r="83" spans="1:16" ht="15.75" customHeight="1">
      <c r="A83" s="3"/>
      <c r="D83" s="3"/>
      <c r="G83" s="3"/>
      <c r="J83" s="3"/>
      <c r="P83" s="3"/>
    </row>
    <row r="84" spans="1:16" ht="15.75" customHeight="1">
      <c r="A84" s="3"/>
      <c r="D84" s="3"/>
      <c r="G84" s="3"/>
      <c r="J84" s="3"/>
      <c r="P84" s="3"/>
    </row>
    <row r="85" spans="1:16" ht="15.75" customHeight="1">
      <c r="A85" s="3"/>
      <c r="D85" s="3"/>
      <c r="G85" s="3"/>
      <c r="J85" s="3"/>
      <c r="P85" s="3"/>
    </row>
    <row r="86" spans="1:16" ht="15.75" customHeight="1">
      <c r="A86" s="3"/>
      <c r="D86" s="3"/>
      <c r="G86" s="3"/>
      <c r="J86" s="3"/>
      <c r="P86" s="3"/>
    </row>
    <row r="87" spans="1:16" ht="15.75" customHeight="1">
      <c r="A87" s="3"/>
      <c r="D87" s="3"/>
      <c r="G87" s="3"/>
      <c r="J87" s="3"/>
      <c r="P87" s="3"/>
    </row>
    <row r="88" spans="1:16" ht="15.75" customHeight="1">
      <c r="A88" s="3"/>
      <c r="D88" s="3"/>
      <c r="G88" s="3"/>
      <c r="J88" s="3"/>
      <c r="P88" s="3"/>
    </row>
    <row r="89" spans="1:16" ht="15.75" customHeight="1">
      <c r="A89" s="3"/>
      <c r="D89" s="3"/>
      <c r="G89" s="3"/>
      <c r="J89" s="3"/>
      <c r="P89" s="3"/>
    </row>
    <row r="90" spans="1:16" ht="15.75" customHeight="1">
      <c r="A90" s="3"/>
      <c r="D90" s="3"/>
      <c r="G90" s="3"/>
      <c r="J90" s="3"/>
      <c r="P90" s="3"/>
    </row>
    <row r="91" spans="1:16" ht="15.75" customHeight="1">
      <c r="A91" s="3"/>
      <c r="D91" s="3"/>
      <c r="G91" s="3"/>
      <c r="J91" s="3"/>
      <c r="P91" s="3"/>
    </row>
    <row r="92" spans="1:16" ht="15.75" customHeight="1">
      <c r="A92" s="3"/>
      <c r="D92" s="3"/>
      <c r="G92" s="3"/>
      <c r="J92" s="3"/>
      <c r="P92" s="3"/>
    </row>
    <row r="93" spans="1:16" ht="15.75" customHeight="1">
      <c r="A93" s="3"/>
      <c r="D93" s="3"/>
      <c r="G93" s="3"/>
      <c r="J93" s="3"/>
      <c r="P93" s="3"/>
    </row>
    <row r="94" spans="1:16" ht="15.75" customHeight="1">
      <c r="A94" s="3"/>
      <c r="D94" s="3"/>
      <c r="G94" s="3"/>
      <c r="J94" s="3"/>
      <c r="P94" s="3"/>
    </row>
    <row r="95" spans="1:16" ht="15.75" customHeight="1">
      <c r="A95" s="3"/>
      <c r="D95" s="3"/>
      <c r="G95" s="3"/>
      <c r="J95" s="3"/>
      <c r="P95" s="3"/>
    </row>
    <row r="96" spans="1:16" ht="15.75" customHeight="1">
      <c r="A96" s="3"/>
      <c r="D96" s="3"/>
      <c r="G96" s="3"/>
      <c r="J96" s="3"/>
      <c r="P96" s="3"/>
    </row>
    <row r="97" spans="1:16" ht="15.75" customHeight="1">
      <c r="A97" s="3"/>
      <c r="D97" s="3"/>
      <c r="G97" s="3"/>
      <c r="J97" s="3"/>
      <c r="P97" s="3"/>
    </row>
    <row r="98" spans="1:16" ht="15.75" customHeight="1">
      <c r="A98" s="3"/>
      <c r="D98" s="3"/>
      <c r="G98" s="3"/>
      <c r="J98" s="3"/>
      <c r="P98" s="3"/>
    </row>
    <row r="99" spans="1:16" ht="15.75" customHeight="1">
      <c r="A99" s="3"/>
      <c r="D99" s="3"/>
      <c r="G99" s="3"/>
      <c r="J99" s="3"/>
      <c r="P99" s="3"/>
    </row>
    <row r="100" spans="1:16" ht="15.75" customHeight="1">
      <c r="A100" s="3"/>
      <c r="D100" s="3"/>
      <c r="G100" s="3"/>
      <c r="J100" s="3"/>
      <c r="P100" s="3"/>
    </row>
    <row r="101" spans="1:16" ht="15.75" customHeight="1">
      <c r="A101" s="3"/>
      <c r="D101" s="3"/>
      <c r="G101" s="3"/>
      <c r="J101" s="3"/>
      <c r="P101" s="3"/>
    </row>
    <row r="102" spans="1:16" ht="15.75" customHeight="1">
      <c r="A102" s="3"/>
      <c r="D102" s="3"/>
      <c r="G102" s="3"/>
      <c r="J102" s="3"/>
      <c r="P102" s="3"/>
    </row>
    <row r="103" spans="1:16" ht="15.75" customHeight="1">
      <c r="A103" s="3"/>
      <c r="D103" s="3"/>
      <c r="G103" s="3"/>
      <c r="J103" s="3"/>
      <c r="P103" s="3"/>
    </row>
    <row r="104" spans="1:16" ht="15.75" customHeight="1">
      <c r="A104" s="3"/>
      <c r="D104" s="3"/>
      <c r="G104" s="3"/>
      <c r="J104" s="3"/>
      <c r="P104" s="3"/>
    </row>
    <row r="105" spans="1:16" ht="15.75" customHeight="1">
      <c r="A105" s="3"/>
      <c r="D105" s="3"/>
      <c r="G105" s="3"/>
      <c r="J105" s="3"/>
      <c r="P105" s="3"/>
    </row>
    <row r="106" spans="1:16" ht="15.75" customHeight="1">
      <c r="A106" s="3"/>
      <c r="D106" s="3"/>
      <c r="G106" s="3"/>
      <c r="J106" s="3"/>
      <c r="P106" s="3"/>
    </row>
    <row r="107" spans="1:16" ht="15.75" customHeight="1">
      <c r="A107" s="3"/>
      <c r="D107" s="3"/>
      <c r="G107" s="3"/>
      <c r="J107" s="3"/>
      <c r="P107" s="3"/>
    </row>
    <row r="108" spans="1:16" ht="15.75" customHeight="1">
      <c r="A108" s="3"/>
      <c r="D108" s="3"/>
      <c r="G108" s="3"/>
      <c r="J108" s="3"/>
      <c r="P108" s="3"/>
    </row>
    <row r="109" spans="1:16" ht="15.75" customHeight="1">
      <c r="A109" s="3"/>
      <c r="D109" s="3"/>
      <c r="G109" s="3"/>
      <c r="J109" s="3"/>
      <c r="P109" s="3"/>
    </row>
    <row r="110" spans="1:16" ht="15.75" customHeight="1">
      <c r="A110" s="3"/>
      <c r="D110" s="3"/>
      <c r="G110" s="3"/>
      <c r="J110" s="3"/>
      <c r="P110" s="3"/>
    </row>
    <row r="111" spans="1:16" ht="15.75" customHeight="1">
      <c r="A111" s="3"/>
      <c r="D111" s="3"/>
      <c r="G111" s="3"/>
      <c r="J111" s="3"/>
      <c r="P111" s="3"/>
    </row>
    <row r="112" spans="1:16" ht="15.75" customHeight="1">
      <c r="A112" s="3"/>
      <c r="D112" s="3"/>
      <c r="G112" s="3"/>
      <c r="J112" s="3"/>
      <c r="P112" s="3"/>
    </row>
    <row r="113" spans="1:16" ht="15.75" customHeight="1">
      <c r="A113" s="3"/>
      <c r="D113" s="3"/>
      <c r="G113" s="3"/>
      <c r="J113" s="3"/>
      <c r="P113" s="3"/>
    </row>
    <row r="114" spans="1:16" ht="15.75" customHeight="1">
      <c r="A114" s="3"/>
      <c r="D114" s="3"/>
      <c r="G114" s="3"/>
      <c r="J114" s="3"/>
      <c r="P114" s="3"/>
    </row>
    <row r="115" spans="1:16" ht="15.75" customHeight="1">
      <c r="A115" s="3"/>
      <c r="D115" s="3"/>
      <c r="G115" s="3"/>
      <c r="J115" s="3"/>
      <c r="P115" s="3"/>
    </row>
    <row r="116" spans="1:16" ht="15.75" customHeight="1">
      <c r="A116" s="3"/>
      <c r="D116" s="3"/>
      <c r="G116" s="3"/>
      <c r="J116" s="3"/>
      <c r="P116" s="3"/>
    </row>
    <row r="117" spans="1:16" ht="15.75" customHeight="1">
      <c r="A117" s="3"/>
      <c r="D117" s="3"/>
      <c r="G117" s="3"/>
      <c r="J117" s="3"/>
      <c r="P117" s="3"/>
    </row>
    <row r="118" spans="1:16" ht="15.75" customHeight="1">
      <c r="A118" s="3"/>
      <c r="D118" s="3"/>
      <c r="G118" s="3"/>
      <c r="J118" s="3"/>
      <c r="P118" s="3"/>
    </row>
    <row r="119" spans="1:16" ht="15.75" customHeight="1">
      <c r="A119" s="3"/>
      <c r="D119" s="3"/>
      <c r="G119" s="3"/>
      <c r="J119" s="3"/>
      <c r="P119" s="3"/>
    </row>
    <row r="120" spans="1:16" ht="15.75" customHeight="1">
      <c r="A120" s="3"/>
      <c r="D120" s="3"/>
      <c r="G120" s="3"/>
      <c r="J120" s="3"/>
      <c r="P120" s="3"/>
    </row>
    <row r="121" spans="1:16" ht="15.75" customHeight="1">
      <c r="A121" s="3"/>
      <c r="D121" s="3"/>
      <c r="G121" s="3"/>
      <c r="J121" s="3"/>
      <c r="P121" s="3"/>
    </row>
    <row r="122" spans="1:16" ht="15.75" customHeight="1">
      <c r="A122" s="3"/>
      <c r="D122" s="3"/>
      <c r="G122" s="3"/>
      <c r="J122" s="3"/>
      <c r="P122" s="3"/>
    </row>
    <row r="123" spans="1:16" ht="15.75" customHeight="1">
      <c r="A123" s="3"/>
      <c r="D123" s="3"/>
      <c r="G123" s="3"/>
      <c r="J123" s="3"/>
      <c r="P123" s="3"/>
    </row>
    <row r="124" spans="1:16" ht="15.75" customHeight="1">
      <c r="A124" s="3"/>
      <c r="D124" s="3"/>
      <c r="G124" s="3"/>
      <c r="J124" s="3"/>
      <c r="P124" s="3"/>
    </row>
    <row r="125" spans="1:16" ht="15.75" customHeight="1">
      <c r="A125" s="3"/>
      <c r="D125" s="3"/>
      <c r="G125" s="3"/>
      <c r="J125" s="3"/>
      <c r="P125" s="3"/>
    </row>
    <row r="126" spans="1:16" ht="15.75" customHeight="1">
      <c r="A126" s="3"/>
      <c r="D126" s="3"/>
      <c r="G126" s="3"/>
      <c r="J126" s="3"/>
      <c r="P126" s="3"/>
    </row>
    <row r="127" spans="1:16" ht="15.75" customHeight="1">
      <c r="A127" s="3"/>
      <c r="D127" s="3"/>
      <c r="G127" s="3"/>
      <c r="J127" s="3"/>
      <c r="P127" s="3"/>
    </row>
    <row r="128" spans="1:16" ht="15.75" customHeight="1">
      <c r="A128" s="3"/>
      <c r="D128" s="3"/>
      <c r="G128" s="3"/>
      <c r="J128" s="3"/>
      <c r="P128" s="3"/>
    </row>
    <row r="129" spans="1:16" ht="15.75" customHeight="1">
      <c r="A129" s="3"/>
      <c r="D129" s="3"/>
      <c r="G129" s="3"/>
      <c r="J129" s="3"/>
      <c r="P129" s="3"/>
    </row>
    <row r="130" spans="1:16" ht="15.75" customHeight="1">
      <c r="A130" s="3"/>
      <c r="D130" s="3"/>
      <c r="G130" s="3"/>
      <c r="J130" s="3"/>
      <c r="P130" s="3"/>
    </row>
    <row r="131" spans="1:16" ht="15.75" customHeight="1">
      <c r="A131" s="3"/>
      <c r="D131" s="3"/>
      <c r="G131" s="3"/>
      <c r="J131" s="3"/>
      <c r="P131" s="3"/>
    </row>
    <row r="132" spans="1:16" ht="15.75" customHeight="1">
      <c r="A132" s="3"/>
      <c r="D132" s="3"/>
      <c r="G132" s="3"/>
      <c r="J132" s="3"/>
      <c r="P132" s="3"/>
    </row>
    <row r="133" spans="1:16" ht="15.75" customHeight="1">
      <c r="A133" s="3"/>
      <c r="D133" s="3"/>
      <c r="G133" s="3"/>
      <c r="J133" s="3"/>
      <c r="P133" s="3"/>
    </row>
    <row r="134" spans="1:16" ht="15.75" customHeight="1">
      <c r="A134" s="3"/>
      <c r="D134" s="3"/>
      <c r="G134" s="3"/>
      <c r="J134" s="3"/>
      <c r="P134" s="3"/>
    </row>
    <row r="135" spans="1:16" ht="15.75" customHeight="1">
      <c r="A135" s="3"/>
      <c r="D135" s="3"/>
      <c r="G135" s="3"/>
      <c r="J135" s="3"/>
      <c r="P135" s="3"/>
    </row>
    <row r="136" spans="1:16" ht="15.75" customHeight="1">
      <c r="A136" s="3"/>
      <c r="D136" s="3"/>
      <c r="G136" s="3"/>
      <c r="J136" s="3"/>
      <c r="P136" s="3"/>
    </row>
    <row r="137" spans="1:16" ht="15.75" customHeight="1">
      <c r="A137" s="3"/>
      <c r="D137" s="3"/>
      <c r="G137" s="3"/>
      <c r="J137" s="3"/>
      <c r="P137" s="3"/>
    </row>
    <row r="138" spans="1:16" ht="15.75" customHeight="1">
      <c r="A138" s="3"/>
      <c r="D138" s="3"/>
      <c r="G138" s="3"/>
      <c r="J138" s="3"/>
      <c r="P138" s="3"/>
    </row>
    <row r="139" spans="1:16" ht="15.75" customHeight="1">
      <c r="A139" s="3"/>
      <c r="D139" s="3"/>
      <c r="G139" s="3"/>
      <c r="J139" s="3"/>
      <c r="P139" s="3"/>
    </row>
    <row r="140" spans="1:16" ht="15.75" customHeight="1">
      <c r="A140" s="3"/>
      <c r="D140" s="3"/>
      <c r="G140" s="3"/>
      <c r="J140" s="3"/>
      <c r="P140" s="3"/>
    </row>
    <row r="141" spans="1:16" ht="15.75" customHeight="1">
      <c r="A141" s="3"/>
      <c r="D141" s="3"/>
      <c r="G141" s="3"/>
      <c r="J141" s="3"/>
      <c r="P141" s="3"/>
    </row>
    <row r="142" spans="1:16" ht="15.75" customHeight="1">
      <c r="A142" s="3"/>
      <c r="D142" s="3"/>
      <c r="G142" s="3"/>
      <c r="J142" s="3"/>
      <c r="P142" s="3"/>
    </row>
    <row r="143" spans="1:16" ht="15.75" customHeight="1">
      <c r="A143" s="3"/>
      <c r="D143" s="3"/>
      <c r="G143" s="3"/>
      <c r="J143" s="3"/>
      <c r="P143" s="3"/>
    </row>
    <row r="144" spans="1:16" ht="15.75" customHeight="1">
      <c r="A144" s="3"/>
      <c r="D144" s="3"/>
      <c r="G144" s="3"/>
      <c r="J144" s="3"/>
      <c r="P144" s="3"/>
    </row>
    <row r="145" spans="1:16" ht="15.75" customHeight="1">
      <c r="A145" s="3"/>
      <c r="D145" s="3"/>
      <c r="G145" s="3"/>
      <c r="J145" s="3"/>
      <c r="P145" s="3"/>
    </row>
    <row r="146" spans="1:16" ht="15.75" customHeight="1">
      <c r="A146" s="3"/>
      <c r="D146" s="3"/>
      <c r="G146" s="3"/>
      <c r="J146" s="3"/>
      <c r="P146" s="3"/>
    </row>
    <row r="147" spans="1:16" ht="15.75" customHeight="1">
      <c r="A147" s="3"/>
      <c r="D147" s="3"/>
      <c r="G147" s="3"/>
      <c r="J147" s="3"/>
      <c r="P147" s="3"/>
    </row>
    <row r="148" spans="1:16" ht="15.75" customHeight="1">
      <c r="A148" s="3"/>
      <c r="D148" s="3"/>
      <c r="G148" s="3"/>
      <c r="J148" s="3"/>
      <c r="P148" s="3"/>
    </row>
    <row r="149" spans="1:16" ht="15.75" customHeight="1">
      <c r="A149" s="3"/>
      <c r="D149" s="3"/>
      <c r="G149" s="3"/>
      <c r="J149" s="3"/>
      <c r="P149" s="3"/>
    </row>
    <row r="150" spans="1:16" ht="15.75" customHeight="1">
      <c r="A150" s="3"/>
      <c r="D150" s="3"/>
      <c r="G150" s="3"/>
      <c r="J150" s="3"/>
      <c r="P150" s="3"/>
    </row>
    <row r="151" spans="1:16" ht="15.75" customHeight="1">
      <c r="A151" s="3"/>
      <c r="D151" s="3"/>
      <c r="G151" s="3"/>
      <c r="J151" s="3"/>
      <c r="P151" s="3"/>
    </row>
    <row r="152" spans="1:16" ht="15.75" customHeight="1">
      <c r="A152" s="3"/>
      <c r="D152" s="3"/>
      <c r="G152" s="3"/>
      <c r="J152" s="3"/>
      <c r="P152" s="3"/>
    </row>
    <row r="153" spans="1:16" ht="15.75" customHeight="1">
      <c r="A153" s="3"/>
      <c r="D153" s="3"/>
      <c r="G153" s="3"/>
      <c r="J153" s="3"/>
      <c r="P153" s="3"/>
    </row>
    <row r="154" spans="1:16" ht="15.75" customHeight="1">
      <c r="A154" s="3"/>
      <c r="D154" s="3"/>
      <c r="G154" s="3"/>
      <c r="J154" s="3"/>
      <c r="P154" s="3"/>
    </row>
    <row r="155" spans="1:16" ht="15.75" customHeight="1">
      <c r="A155" s="3"/>
      <c r="D155" s="3"/>
      <c r="G155" s="3"/>
      <c r="J155" s="3"/>
      <c r="P155" s="3"/>
    </row>
    <row r="156" spans="1:16" ht="15.75" customHeight="1">
      <c r="A156" s="3"/>
      <c r="D156" s="3"/>
      <c r="G156" s="3"/>
      <c r="J156" s="3"/>
      <c r="P156" s="3"/>
    </row>
    <row r="157" spans="1:16" ht="15.75" customHeight="1">
      <c r="A157" s="3"/>
      <c r="D157" s="3"/>
      <c r="G157" s="3"/>
      <c r="J157" s="3"/>
      <c r="P157" s="3"/>
    </row>
    <row r="158" spans="1:16" ht="15.75" customHeight="1">
      <c r="A158" s="3"/>
      <c r="D158" s="3"/>
      <c r="G158" s="3"/>
      <c r="J158" s="3"/>
      <c r="P158" s="3"/>
    </row>
    <row r="159" spans="1:16" ht="15.75" customHeight="1">
      <c r="A159" s="3"/>
      <c r="D159" s="3"/>
      <c r="G159" s="3"/>
      <c r="J159" s="3"/>
      <c r="P159" s="3"/>
    </row>
    <row r="160" spans="1:16" ht="15.75" customHeight="1">
      <c r="A160" s="3"/>
      <c r="D160" s="3"/>
      <c r="G160" s="3"/>
      <c r="J160" s="3"/>
      <c r="P160" s="3"/>
    </row>
    <row r="161" spans="1:16" ht="15.75" customHeight="1">
      <c r="A161" s="3"/>
      <c r="D161" s="3"/>
      <c r="G161" s="3"/>
      <c r="J161" s="3"/>
      <c r="P161" s="3"/>
    </row>
    <row r="162" spans="1:16" ht="15.75" customHeight="1">
      <c r="A162" s="3"/>
      <c r="D162" s="3"/>
      <c r="G162" s="3"/>
      <c r="J162" s="3"/>
      <c r="P162" s="3"/>
    </row>
    <row r="163" spans="1:16" ht="15.75" customHeight="1">
      <c r="A163" s="3"/>
      <c r="D163" s="3"/>
      <c r="G163" s="3"/>
      <c r="J163" s="3"/>
      <c r="P163" s="3"/>
    </row>
    <row r="164" spans="1:16" ht="15.75" customHeight="1">
      <c r="A164" s="3"/>
      <c r="D164" s="3"/>
      <c r="G164" s="3"/>
      <c r="J164" s="3"/>
      <c r="P164" s="3"/>
    </row>
    <row r="165" spans="1:16" ht="15.75" customHeight="1">
      <c r="A165" s="3"/>
      <c r="D165" s="3"/>
      <c r="G165" s="3"/>
      <c r="J165" s="3"/>
      <c r="P165" s="3"/>
    </row>
    <row r="166" spans="1:16" ht="15.75" customHeight="1">
      <c r="A166" s="3"/>
      <c r="D166" s="3"/>
      <c r="G166" s="3"/>
      <c r="J166" s="3"/>
      <c r="P166" s="3"/>
    </row>
    <row r="167" spans="1:16" ht="15.75" customHeight="1">
      <c r="A167" s="3"/>
      <c r="D167" s="3"/>
      <c r="G167" s="3"/>
      <c r="J167" s="3"/>
      <c r="P167" s="3"/>
    </row>
    <row r="168" spans="1:16" ht="15.75" customHeight="1">
      <c r="A168" s="3"/>
      <c r="D168" s="3"/>
      <c r="G168" s="3"/>
      <c r="J168" s="3"/>
      <c r="P168" s="3"/>
    </row>
    <row r="169" spans="1:16" ht="15.75" customHeight="1">
      <c r="A169" s="3"/>
      <c r="D169" s="3"/>
      <c r="G169" s="3"/>
      <c r="J169" s="3"/>
      <c r="P169" s="3"/>
    </row>
    <row r="170" spans="1:16" ht="15.75" customHeight="1">
      <c r="A170" s="3"/>
      <c r="D170" s="3"/>
      <c r="G170" s="3"/>
      <c r="J170" s="3"/>
      <c r="P170" s="3"/>
    </row>
    <row r="171" spans="1:16" ht="15.75" customHeight="1">
      <c r="A171" s="3"/>
      <c r="D171" s="3"/>
      <c r="G171" s="3"/>
      <c r="J171" s="3"/>
      <c r="P171" s="3"/>
    </row>
    <row r="172" spans="1:16" ht="15.75" customHeight="1">
      <c r="A172" s="3"/>
      <c r="D172" s="3"/>
      <c r="G172" s="3"/>
      <c r="J172" s="3"/>
      <c r="P172" s="3"/>
    </row>
    <row r="173" spans="1:16" ht="15.75" customHeight="1">
      <c r="A173" s="3"/>
      <c r="D173" s="3"/>
      <c r="G173" s="3"/>
      <c r="J173" s="3"/>
      <c r="P173" s="3"/>
    </row>
    <row r="174" spans="1:16" ht="15.75" customHeight="1">
      <c r="A174" s="3"/>
      <c r="D174" s="3"/>
      <c r="G174" s="3"/>
      <c r="J174" s="3"/>
      <c r="P174" s="3"/>
    </row>
    <row r="175" spans="1:16" ht="15.75" customHeight="1">
      <c r="A175" s="3"/>
      <c r="D175" s="3"/>
      <c r="G175" s="3"/>
      <c r="J175" s="3"/>
      <c r="P175" s="3"/>
    </row>
    <row r="176" spans="1:16" ht="15.75" customHeight="1">
      <c r="A176" s="3"/>
      <c r="D176" s="3"/>
      <c r="G176" s="3"/>
      <c r="J176" s="3"/>
      <c r="P176" s="3"/>
    </row>
    <row r="177" spans="1:16" ht="15.75" customHeight="1">
      <c r="A177" s="3"/>
      <c r="D177" s="3"/>
      <c r="G177" s="3"/>
      <c r="J177" s="3"/>
      <c r="P177" s="3"/>
    </row>
    <row r="178" spans="1:16" ht="15.75" customHeight="1">
      <c r="A178" s="3"/>
      <c r="D178" s="3"/>
      <c r="G178" s="3"/>
      <c r="J178" s="3"/>
      <c r="P178" s="3"/>
    </row>
    <row r="179" spans="1:16" ht="15.75" customHeight="1">
      <c r="A179" s="3"/>
      <c r="D179" s="3"/>
      <c r="G179" s="3"/>
      <c r="J179" s="3"/>
      <c r="P179" s="3"/>
    </row>
    <row r="180" spans="1:16" ht="15.75" customHeight="1">
      <c r="A180" s="3"/>
      <c r="D180" s="3"/>
      <c r="G180" s="3"/>
      <c r="J180" s="3"/>
      <c r="P180" s="3"/>
    </row>
    <row r="181" spans="1:16" ht="15.75" customHeight="1">
      <c r="A181" s="3"/>
      <c r="D181" s="3"/>
      <c r="G181" s="3"/>
      <c r="J181" s="3"/>
      <c r="P181" s="3"/>
    </row>
    <row r="182" spans="1:16" ht="15.75" customHeight="1">
      <c r="A182" s="3"/>
      <c r="D182" s="3"/>
      <c r="G182" s="3"/>
      <c r="J182" s="3"/>
      <c r="P182" s="3"/>
    </row>
    <row r="183" spans="1:16" ht="15.75" customHeight="1">
      <c r="A183" s="3"/>
      <c r="D183" s="3"/>
      <c r="G183" s="3"/>
      <c r="J183" s="3"/>
      <c r="P183" s="3"/>
    </row>
    <row r="184" spans="1:16" ht="15.75" customHeight="1">
      <c r="A184" s="3"/>
      <c r="D184" s="3"/>
      <c r="G184" s="3"/>
      <c r="J184" s="3"/>
      <c r="P184" s="3"/>
    </row>
    <row r="185" spans="1:16" ht="15.75" customHeight="1">
      <c r="A185" s="3"/>
      <c r="D185" s="3"/>
      <c r="G185" s="3"/>
      <c r="J185" s="3"/>
      <c r="P185" s="3"/>
    </row>
    <row r="186" spans="1:16" ht="15.75" customHeight="1">
      <c r="A186" s="3"/>
      <c r="D186" s="3"/>
      <c r="G186" s="3"/>
      <c r="J186" s="3"/>
      <c r="P186" s="3"/>
    </row>
    <row r="187" spans="1:16" ht="15.75" customHeight="1">
      <c r="A187" s="3"/>
      <c r="D187" s="3"/>
      <c r="G187" s="3"/>
      <c r="J187" s="3"/>
      <c r="P187" s="3"/>
    </row>
    <row r="188" spans="1:16" ht="15.75" customHeight="1">
      <c r="A188" s="3"/>
      <c r="D188" s="3"/>
      <c r="G188" s="3"/>
      <c r="J188" s="3"/>
      <c r="P188" s="3"/>
    </row>
    <row r="189" spans="1:16" ht="15.75" customHeight="1">
      <c r="A189" s="3"/>
      <c r="D189" s="3"/>
      <c r="G189" s="3"/>
      <c r="J189" s="3"/>
      <c r="P189" s="3"/>
    </row>
    <row r="190" spans="1:16" ht="15.75" customHeight="1">
      <c r="A190" s="3"/>
      <c r="D190" s="3"/>
      <c r="G190" s="3"/>
      <c r="J190" s="3"/>
      <c r="P190" s="3"/>
    </row>
    <row r="191" spans="1:16" ht="15.75" customHeight="1">
      <c r="A191" s="3"/>
      <c r="D191" s="3"/>
      <c r="G191" s="3"/>
      <c r="J191" s="3"/>
      <c r="P191" s="3"/>
    </row>
    <row r="192" spans="1:16" ht="15.75" customHeight="1">
      <c r="A192" s="3"/>
      <c r="D192" s="3"/>
      <c r="G192" s="3"/>
      <c r="J192" s="3"/>
      <c r="P192" s="3"/>
    </row>
    <row r="193" spans="1:16" ht="15.75" customHeight="1">
      <c r="A193" s="3"/>
      <c r="D193" s="3"/>
      <c r="G193" s="3"/>
      <c r="J193" s="3"/>
      <c r="P193" s="3"/>
    </row>
    <row r="194" spans="1:16" ht="15.75" customHeight="1">
      <c r="A194" s="3"/>
      <c r="D194" s="3"/>
      <c r="G194" s="3"/>
      <c r="J194" s="3"/>
      <c r="P194" s="3"/>
    </row>
    <row r="195" spans="1:16" ht="15.75" customHeight="1">
      <c r="A195" s="3"/>
      <c r="D195" s="3"/>
      <c r="G195" s="3"/>
      <c r="J195" s="3"/>
      <c r="P195" s="3"/>
    </row>
    <row r="196" spans="1:16" ht="15.75" customHeight="1">
      <c r="A196" s="3"/>
      <c r="D196" s="3"/>
      <c r="G196" s="3"/>
      <c r="J196" s="3"/>
      <c r="P196" s="3"/>
    </row>
    <row r="197" spans="1:16" ht="15.75" customHeight="1">
      <c r="A197" s="3"/>
      <c r="D197" s="3"/>
      <c r="G197" s="3"/>
      <c r="J197" s="3"/>
      <c r="P197" s="3"/>
    </row>
    <row r="198" spans="1:16" ht="15.75" customHeight="1">
      <c r="A198" s="3"/>
      <c r="D198" s="3"/>
      <c r="G198" s="3"/>
      <c r="J198" s="3"/>
      <c r="P198" s="3"/>
    </row>
    <row r="199" spans="1:16" ht="15.75" customHeight="1">
      <c r="A199" s="3"/>
      <c r="D199" s="3"/>
      <c r="G199" s="3"/>
      <c r="J199" s="3"/>
      <c r="P199" s="3"/>
    </row>
    <row r="200" spans="1:16" ht="15.75" customHeight="1">
      <c r="A200" s="3"/>
      <c r="D200" s="3"/>
      <c r="G200" s="3"/>
      <c r="J200" s="3"/>
      <c r="P200" s="3"/>
    </row>
    <row r="201" spans="1:16" ht="15.75" customHeight="1">
      <c r="A201" s="3"/>
      <c r="D201" s="3"/>
      <c r="G201" s="3"/>
      <c r="J201" s="3"/>
      <c r="P201" s="3"/>
    </row>
    <row r="202" spans="1:16" ht="15.75" customHeight="1">
      <c r="A202" s="3"/>
      <c r="D202" s="3"/>
      <c r="G202" s="3"/>
      <c r="J202" s="3"/>
      <c r="P202" s="3"/>
    </row>
    <row r="203" spans="1:16" ht="15.75" customHeight="1">
      <c r="A203" s="3"/>
      <c r="D203" s="3"/>
      <c r="G203" s="3"/>
      <c r="J203" s="3"/>
      <c r="P203" s="3"/>
    </row>
    <row r="204" spans="1:16" ht="15.75" customHeight="1">
      <c r="A204" s="3"/>
      <c r="D204" s="3"/>
      <c r="G204" s="3"/>
      <c r="J204" s="3"/>
      <c r="P204" s="3"/>
    </row>
    <row r="205" spans="1:16" ht="15.75" customHeight="1">
      <c r="A205" s="3"/>
      <c r="D205" s="3"/>
      <c r="G205" s="3"/>
      <c r="J205" s="3"/>
      <c r="P205" s="3"/>
    </row>
    <row r="206" spans="1:16" ht="15.75" customHeight="1">
      <c r="A206" s="3"/>
      <c r="D206" s="3"/>
      <c r="G206" s="3"/>
      <c r="J206" s="3"/>
      <c r="P206" s="3"/>
    </row>
    <row r="207" spans="1:16" ht="15.75" customHeight="1">
      <c r="A207" s="3"/>
      <c r="D207" s="3"/>
      <c r="G207" s="3"/>
      <c r="J207" s="3"/>
      <c r="P207" s="3"/>
    </row>
    <row r="208" spans="1:16" ht="15.75" customHeight="1">
      <c r="A208" s="3"/>
      <c r="D208" s="3"/>
      <c r="G208" s="3"/>
      <c r="J208" s="3"/>
      <c r="P208" s="3"/>
    </row>
    <row r="209" spans="1:16" ht="15.75" customHeight="1">
      <c r="A209" s="3"/>
      <c r="D209" s="3"/>
      <c r="G209" s="3"/>
      <c r="J209" s="3"/>
      <c r="P209" s="3"/>
    </row>
    <row r="210" spans="1:16" ht="15.75" customHeight="1">
      <c r="A210" s="3"/>
      <c r="D210" s="3"/>
      <c r="G210" s="3"/>
      <c r="J210" s="3"/>
      <c r="P210" s="3"/>
    </row>
    <row r="211" spans="1:16" ht="15.75" customHeight="1">
      <c r="A211" s="3"/>
      <c r="D211" s="3"/>
      <c r="G211" s="3"/>
      <c r="J211" s="3"/>
      <c r="P211" s="3"/>
    </row>
    <row r="212" spans="1:16" ht="15.75" customHeight="1">
      <c r="A212" s="3"/>
      <c r="D212" s="3"/>
      <c r="G212" s="3"/>
      <c r="J212" s="3"/>
      <c r="P212" s="3"/>
    </row>
    <row r="213" spans="1:16" ht="15.75" customHeight="1">
      <c r="A213" s="3"/>
      <c r="D213" s="3"/>
      <c r="G213" s="3"/>
      <c r="J213" s="3"/>
      <c r="P213" s="3"/>
    </row>
    <row r="214" spans="1:16" ht="15.75" customHeight="1">
      <c r="A214" s="3"/>
      <c r="D214" s="3"/>
      <c r="G214" s="3"/>
      <c r="J214" s="3"/>
      <c r="P214" s="3"/>
    </row>
    <row r="215" spans="1:16" ht="15.75" customHeight="1">
      <c r="A215" s="3"/>
      <c r="D215" s="3"/>
      <c r="G215" s="3"/>
      <c r="J215" s="3"/>
      <c r="P215" s="3"/>
    </row>
    <row r="216" spans="1:16" ht="15.75" customHeight="1">
      <c r="A216" s="3"/>
      <c r="D216" s="3"/>
      <c r="G216" s="3"/>
      <c r="J216" s="3"/>
      <c r="P216" s="3"/>
    </row>
    <row r="217" spans="1:16" ht="15.75" customHeight="1">
      <c r="A217" s="3"/>
      <c r="D217" s="3"/>
      <c r="G217" s="3"/>
      <c r="J217" s="3"/>
      <c r="P217" s="3"/>
    </row>
    <row r="218" spans="1:16" ht="15.75" customHeight="1">
      <c r="A218" s="3"/>
      <c r="D218" s="3"/>
      <c r="G218" s="3"/>
      <c r="J218" s="3"/>
      <c r="P218" s="3"/>
    </row>
    <row r="219" spans="1:16" ht="15.75" customHeight="1">
      <c r="A219" s="3"/>
      <c r="D219" s="3"/>
      <c r="G219" s="3"/>
      <c r="J219" s="3"/>
      <c r="P219" s="3"/>
    </row>
    <row r="220" spans="1:16" ht="15.75" customHeight="1">
      <c r="A220" s="3"/>
      <c r="D220" s="3"/>
      <c r="G220" s="3"/>
      <c r="J220" s="3"/>
      <c r="P220" s="3"/>
    </row>
    <row r="221" spans="1:16" ht="15.75" customHeight="1">
      <c r="A221" s="3"/>
      <c r="D221" s="3"/>
      <c r="G221" s="3"/>
      <c r="J221" s="3"/>
      <c r="P221" s="3"/>
    </row>
    <row r="222" spans="1:16" ht="15.75" customHeight="1">
      <c r="A222" s="3"/>
      <c r="D222" s="3"/>
      <c r="G222" s="3"/>
      <c r="J222" s="3"/>
      <c r="P222" s="3"/>
    </row>
    <row r="223" spans="1:16" ht="15.75" customHeight="1">
      <c r="A223" s="3"/>
      <c r="D223" s="3"/>
      <c r="G223" s="3"/>
      <c r="P223" s="3"/>
    </row>
    <row r="224" spans="1:16" ht="15.75" customHeight="1">
      <c r="A224" s="3"/>
      <c r="D224" s="3"/>
      <c r="G224" s="3"/>
      <c r="P224" s="3"/>
    </row>
    <row r="225" spans="1:16" ht="15.75" customHeight="1">
      <c r="A225" s="3"/>
      <c r="D225" s="3"/>
      <c r="P225" s="3"/>
    </row>
    <row r="226" spans="1:16" ht="15.75" customHeight="1">
      <c r="A226" s="3"/>
      <c r="D226" s="3"/>
      <c r="P226" s="3"/>
    </row>
    <row r="227" spans="1:16" ht="15.75" customHeight="1"/>
    <row r="228" spans="1:16" ht="15.75" customHeight="1"/>
    <row r="229" spans="1:16" ht="15.75" customHeight="1"/>
    <row r="230" spans="1:16" ht="15.75" customHeight="1"/>
    <row r="231" spans="1:16" ht="15.75" customHeight="1"/>
    <row r="232" spans="1:16" ht="15.75" customHeight="1"/>
    <row r="233" spans="1:16" ht="15.75" customHeight="1"/>
    <row r="234" spans="1:16" ht="15.75" customHeight="1"/>
    <row r="235" spans="1:16" ht="15.75" customHeight="1"/>
    <row r="236" spans="1:16" ht="15.75" customHeight="1"/>
    <row r="237" spans="1:16" ht="15.75" customHeight="1"/>
    <row r="238" spans="1:16" ht="15.75" customHeight="1"/>
    <row r="239" spans="1:16" ht="15.75" customHeight="1"/>
    <row r="240" spans="1:1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0">
    <mergeCell ref="B4:C4"/>
    <mergeCell ref="E4:F4"/>
    <mergeCell ref="H4:I4"/>
    <mergeCell ref="E5:F5"/>
    <mergeCell ref="H5:I5"/>
    <mergeCell ref="B5:C5"/>
    <mergeCell ref="B6:C6"/>
    <mergeCell ref="E6:F6"/>
    <mergeCell ref="H6:I6"/>
    <mergeCell ref="B2:C2"/>
    <mergeCell ref="H2:I2"/>
    <mergeCell ref="N2:O2"/>
    <mergeCell ref="B3:C3"/>
    <mergeCell ref="H3:I3"/>
    <mergeCell ref="N3:O3"/>
    <mergeCell ref="T2:U2"/>
    <mergeCell ref="W2:X2"/>
    <mergeCell ref="T3:U3"/>
    <mergeCell ref="E2:F2"/>
    <mergeCell ref="E3:F3"/>
    <mergeCell ref="T12:U12"/>
    <mergeCell ref="W20:X20"/>
    <mergeCell ref="N14:O14"/>
    <mergeCell ref="N15:O15"/>
    <mergeCell ref="W17:X17"/>
    <mergeCell ref="W18:X18"/>
    <mergeCell ref="T9:U9"/>
    <mergeCell ref="T10:U10"/>
    <mergeCell ref="B7:C7"/>
    <mergeCell ref="H7:I7"/>
    <mergeCell ref="H8:I8"/>
    <mergeCell ref="W11:X11"/>
    <mergeCell ref="W12:X12"/>
    <mergeCell ref="W13:X13"/>
    <mergeCell ref="W14:X14"/>
    <mergeCell ref="T7:U7"/>
    <mergeCell ref="W15:X15"/>
    <mergeCell ref="T8:U8"/>
    <mergeCell ref="W16:X16"/>
    <mergeCell ref="N12:O12"/>
    <mergeCell ref="N13:O13"/>
    <mergeCell ref="K12:L12"/>
    <mergeCell ref="K13:L13"/>
    <mergeCell ref="Q12:R12"/>
    <mergeCell ref="N4:O4"/>
    <mergeCell ref="K5:L5"/>
    <mergeCell ref="N7:O7"/>
    <mergeCell ref="N8:O8"/>
    <mergeCell ref="N9:O9"/>
    <mergeCell ref="Q9:R9"/>
    <mergeCell ref="Q10:R10"/>
    <mergeCell ref="Q11:R11"/>
    <mergeCell ref="T11:U11"/>
    <mergeCell ref="T4:U4"/>
    <mergeCell ref="T5:U5"/>
    <mergeCell ref="T6:U6"/>
    <mergeCell ref="N10:O10"/>
    <mergeCell ref="K9:L9"/>
    <mergeCell ref="N11:O11"/>
    <mergeCell ref="K10:L10"/>
    <mergeCell ref="K11:L11"/>
    <mergeCell ref="W21:X21"/>
    <mergeCell ref="Q14:R14"/>
    <mergeCell ref="W22:X22"/>
    <mergeCell ref="K14:L14"/>
    <mergeCell ref="N16:O16"/>
    <mergeCell ref="K17:L17"/>
    <mergeCell ref="N19:O19"/>
    <mergeCell ref="K18:L18"/>
    <mergeCell ref="N20:O20"/>
    <mergeCell ref="W19:X19"/>
    <mergeCell ref="T22:U22"/>
    <mergeCell ref="K21:L21"/>
    <mergeCell ref="K22:L22"/>
    <mergeCell ref="N21:O21"/>
    <mergeCell ref="Q21:R21"/>
    <mergeCell ref="T17:U17"/>
    <mergeCell ref="Q22:R22"/>
    <mergeCell ref="T14:U14"/>
    <mergeCell ref="T15:U15"/>
    <mergeCell ref="T16:U16"/>
    <mergeCell ref="Q15:R15"/>
    <mergeCell ref="Q16:R16"/>
    <mergeCell ref="T20:U20"/>
    <mergeCell ref="T21:U21"/>
    <mergeCell ref="Q13:R13"/>
    <mergeCell ref="T13:U13"/>
    <mergeCell ref="K15:L15"/>
    <mergeCell ref="K16:L16"/>
    <mergeCell ref="N22:O22"/>
    <mergeCell ref="T18:U18"/>
    <mergeCell ref="K19:L19"/>
    <mergeCell ref="K20:L20"/>
    <mergeCell ref="E7:F7"/>
    <mergeCell ref="E8:F8"/>
    <mergeCell ref="E9:F9"/>
    <mergeCell ref="E10:F10"/>
    <mergeCell ref="E11:F11"/>
    <mergeCell ref="E12:F12"/>
    <mergeCell ref="E13:F13"/>
    <mergeCell ref="H9:I9"/>
    <mergeCell ref="H10:I10"/>
    <mergeCell ref="H11:I11"/>
    <mergeCell ref="H12:I12"/>
    <mergeCell ref="H13:I13"/>
    <mergeCell ref="H14:I14"/>
    <mergeCell ref="H15:I15"/>
    <mergeCell ref="Q20:R20"/>
    <mergeCell ref="T19:U19"/>
    <mergeCell ref="B21:C21"/>
    <mergeCell ref="B22:C22"/>
    <mergeCell ref="E14:F14"/>
    <mergeCell ref="E19:F19"/>
    <mergeCell ref="E20:F20"/>
    <mergeCell ref="E21:F21"/>
    <mergeCell ref="E22:F22"/>
    <mergeCell ref="E15:F15"/>
    <mergeCell ref="E16:F16"/>
    <mergeCell ref="E17:F17"/>
    <mergeCell ref="E18:F18"/>
    <mergeCell ref="B17:C17"/>
    <mergeCell ref="B18:C18"/>
    <mergeCell ref="B19:C19"/>
    <mergeCell ref="B20:C20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N17:O17"/>
    <mergeCell ref="N18:O18"/>
    <mergeCell ref="Q17:R17"/>
    <mergeCell ref="Q18:R18"/>
    <mergeCell ref="Q19:R19"/>
    <mergeCell ref="H27:I27"/>
    <mergeCell ref="H16:I16"/>
    <mergeCell ref="H19:I19"/>
    <mergeCell ref="H20:I20"/>
    <mergeCell ref="H21:I21"/>
    <mergeCell ref="H22:I22"/>
    <mergeCell ref="H17:I17"/>
    <mergeCell ref="H18:I18"/>
    <mergeCell ref="A1:X1"/>
    <mergeCell ref="W3:X3"/>
    <mergeCell ref="W4:X4"/>
    <mergeCell ref="W5:X5"/>
    <mergeCell ref="W6:X6"/>
    <mergeCell ref="W7:X7"/>
    <mergeCell ref="W8:X8"/>
    <mergeCell ref="W9:X9"/>
    <mergeCell ref="W10:X10"/>
    <mergeCell ref="N5:O5"/>
    <mergeCell ref="N6:O6"/>
    <mergeCell ref="Q2:R2"/>
    <mergeCell ref="Q3:R3"/>
    <mergeCell ref="Q4:R4"/>
    <mergeCell ref="Q5:R5"/>
    <mergeCell ref="Q6:R6"/>
    <mergeCell ref="Q7:R7"/>
    <mergeCell ref="Q8:R8"/>
    <mergeCell ref="K6:L6"/>
    <mergeCell ref="K7:L7"/>
    <mergeCell ref="K8:L8"/>
    <mergeCell ref="K2:L2"/>
    <mergeCell ref="K3:L3"/>
    <mergeCell ref="K4:L4"/>
  </mergeCells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1000"/>
  <sheetViews>
    <sheetView workbookViewId="0">
      <selection sqref="A1:X1"/>
    </sheetView>
  </sheetViews>
  <sheetFormatPr defaultColWidth="14.42578125" defaultRowHeight="15" customHeight="1"/>
  <cols>
    <col min="1" max="1" width="3.5703125" customWidth="1"/>
    <col min="2" max="2" width="8.7109375" customWidth="1"/>
    <col min="3" max="3" width="10.7109375" customWidth="1"/>
    <col min="4" max="4" width="3.5703125" customWidth="1"/>
    <col min="5" max="5" width="8.7109375" customWidth="1"/>
    <col min="6" max="6" width="9" customWidth="1"/>
    <col min="7" max="7" width="3.5703125" customWidth="1"/>
    <col min="8" max="8" width="9.140625" customWidth="1"/>
    <col min="9" max="9" width="8.7109375" customWidth="1"/>
    <col min="10" max="10" width="3.5703125" customWidth="1"/>
    <col min="11" max="11" width="8.7109375" customWidth="1"/>
    <col min="12" max="12" width="11.42578125" customWidth="1"/>
    <col min="13" max="13" width="3.5703125" customWidth="1"/>
    <col min="14" max="14" width="10.5703125" customWidth="1"/>
    <col min="15" max="15" width="8.85546875" customWidth="1"/>
    <col min="16" max="16" width="3.5703125" customWidth="1"/>
    <col min="17" max="17" width="13.42578125" customWidth="1"/>
    <col min="18" max="18" width="10" customWidth="1"/>
    <col min="19" max="19" width="3.5703125" customWidth="1"/>
    <col min="20" max="20" width="8.7109375" customWidth="1"/>
    <col min="21" max="21" width="9.85546875" customWidth="1"/>
    <col min="22" max="22" width="3.5703125" customWidth="1"/>
    <col min="23" max="23" width="8.5703125" customWidth="1"/>
    <col min="24" max="24" width="15.28515625" customWidth="1"/>
  </cols>
  <sheetData>
    <row r="1" spans="1:24" ht="24" customHeight="1" thickBot="1">
      <c r="A1" s="593" t="s">
        <v>353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5"/>
    </row>
    <row r="2" spans="1:24">
      <c r="A2" s="262"/>
      <c r="B2" s="459" t="s">
        <v>2</v>
      </c>
      <c r="C2" s="460"/>
      <c r="D2" s="263"/>
      <c r="E2" s="459" t="s">
        <v>6</v>
      </c>
      <c r="F2" s="460"/>
      <c r="G2" s="263"/>
      <c r="H2" s="459" t="s">
        <v>280</v>
      </c>
      <c r="I2" s="460"/>
      <c r="J2" s="263"/>
      <c r="K2" s="459" t="s">
        <v>8</v>
      </c>
      <c r="L2" s="460"/>
      <c r="M2" s="263"/>
      <c r="N2" s="459" t="s">
        <v>7</v>
      </c>
      <c r="O2" s="460"/>
      <c r="P2" s="263"/>
      <c r="Q2" s="459" t="s">
        <v>771</v>
      </c>
      <c r="R2" s="460"/>
      <c r="S2" s="264"/>
      <c r="T2" s="459" t="s">
        <v>282</v>
      </c>
      <c r="U2" s="460"/>
      <c r="V2" s="265"/>
      <c r="W2" s="459" t="s">
        <v>354</v>
      </c>
      <c r="X2" s="461"/>
    </row>
    <row r="3" spans="1:24">
      <c r="A3" s="251" t="s">
        <v>10</v>
      </c>
      <c r="B3" s="394" t="s">
        <v>846</v>
      </c>
      <c r="C3" s="435"/>
      <c r="D3" s="239" t="s">
        <v>10</v>
      </c>
      <c r="E3" s="394" t="s">
        <v>848</v>
      </c>
      <c r="F3" s="435"/>
      <c r="G3" s="239" t="s">
        <v>10</v>
      </c>
      <c r="H3" s="394" t="s">
        <v>849</v>
      </c>
      <c r="I3" s="395"/>
      <c r="J3" s="239" t="s">
        <v>10</v>
      </c>
      <c r="K3" s="394" t="s">
        <v>358</v>
      </c>
      <c r="L3" s="435"/>
      <c r="M3" s="239" t="s">
        <v>10</v>
      </c>
      <c r="N3" s="394" t="s">
        <v>850</v>
      </c>
      <c r="O3" s="395"/>
      <c r="P3" s="239" t="s">
        <v>10</v>
      </c>
      <c r="Q3" s="394" t="s">
        <v>360</v>
      </c>
      <c r="R3" s="435"/>
      <c r="S3" s="239" t="s">
        <v>10</v>
      </c>
      <c r="T3" s="394" t="s">
        <v>773</v>
      </c>
      <c r="U3" s="435"/>
      <c r="V3" s="239" t="s">
        <v>10</v>
      </c>
      <c r="W3" s="394" t="s">
        <v>854</v>
      </c>
      <c r="X3" s="433"/>
    </row>
    <row r="4" spans="1:24">
      <c r="A4" s="251"/>
      <c r="B4" s="394" t="s">
        <v>847</v>
      </c>
      <c r="C4" s="435"/>
      <c r="D4" s="239"/>
      <c r="E4" s="394" t="s">
        <v>847</v>
      </c>
      <c r="F4" s="435"/>
      <c r="G4" s="239"/>
      <c r="H4" s="394" t="s">
        <v>847</v>
      </c>
      <c r="I4" s="395"/>
      <c r="J4" s="239"/>
      <c r="K4" s="394">
        <v>2006</v>
      </c>
      <c r="L4" s="435"/>
      <c r="M4" s="239"/>
      <c r="N4" s="394" t="s">
        <v>847</v>
      </c>
      <c r="O4" s="395"/>
      <c r="P4" s="239"/>
      <c r="Q4" s="394" t="s">
        <v>362</v>
      </c>
      <c r="R4" s="435"/>
      <c r="S4" s="239"/>
      <c r="T4" s="394" t="s">
        <v>374</v>
      </c>
      <c r="U4" s="435"/>
      <c r="V4" s="239"/>
      <c r="W4" s="394" t="s">
        <v>847</v>
      </c>
      <c r="X4" s="433"/>
    </row>
    <row r="5" spans="1:24">
      <c r="A5" s="252" t="s">
        <v>14</v>
      </c>
      <c r="B5" s="392" t="s">
        <v>355</v>
      </c>
      <c r="C5" s="434"/>
      <c r="D5" s="253" t="s">
        <v>14</v>
      </c>
      <c r="E5" s="392" t="s">
        <v>356</v>
      </c>
      <c r="F5" s="434"/>
      <c r="G5" s="253" t="s">
        <v>14</v>
      </c>
      <c r="H5" s="392" t="s">
        <v>357</v>
      </c>
      <c r="I5" s="393"/>
      <c r="J5" s="253" t="s">
        <v>14</v>
      </c>
      <c r="K5" s="392" t="s">
        <v>368</v>
      </c>
      <c r="L5" s="434"/>
      <c r="M5" s="253" t="s">
        <v>14</v>
      </c>
      <c r="N5" s="392" t="s">
        <v>765</v>
      </c>
      <c r="O5" s="434"/>
      <c r="P5" s="253" t="s">
        <v>14</v>
      </c>
      <c r="Q5" s="392" t="s">
        <v>369</v>
      </c>
      <c r="R5" s="434"/>
      <c r="S5" s="253" t="s">
        <v>14</v>
      </c>
      <c r="T5" s="392" t="s">
        <v>289</v>
      </c>
      <c r="U5" s="434"/>
      <c r="V5" s="253" t="s">
        <v>14</v>
      </c>
      <c r="W5" s="392" t="s">
        <v>774</v>
      </c>
      <c r="X5" s="432"/>
    </row>
    <row r="6" spans="1:24">
      <c r="A6" s="252"/>
      <c r="B6" s="392" t="s">
        <v>362</v>
      </c>
      <c r="C6" s="434"/>
      <c r="D6" s="253"/>
      <c r="E6" s="392" t="s">
        <v>362</v>
      </c>
      <c r="F6" s="434"/>
      <c r="G6" s="253"/>
      <c r="H6" s="392" t="s">
        <v>362</v>
      </c>
      <c r="I6" s="393"/>
      <c r="J6" s="253"/>
      <c r="K6" s="392">
        <v>2005</v>
      </c>
      <c r="L6" s="434"/>
      <c r="M6" s="253"/>
      <c r="N6" s="392" t="s">
        <v>391</v>
      </c>
      <c r="O6" s="434"/>
      <c r="P6" s="253"/>
      <c r="Q6" s="392" t="s">
        <v>373</v>
      </c>
      <c r="R6" s="434"/>
      <c r="S6" s="253"/>
      <c r="T6" s="392" t="s">
        <v>363</v>
      </c>
      <c r="U6" s="434"/>
      <c r="V6" s="253"/>
      <c r="W6" s="392" t="s">
        <v>761</v>
      </c>
      <c r="X6" s="432"/>
    </row>
    <row r="7" spans="1:24">
      <c r="A7" s="251" t="s">
        <v>16</v>
      </c>
      <c r="B7" s="394" t="s">
        <v>365</v>
      </c>
      <c r="C7" s="435"/>
      <c r="D7" s="239" t="s">
        <v>16</v>
      </c>
      <c r="E7" s="394" t="s">
        <v>366</v>
      </c>
      <c r="F7" s="435"/>
      <c r="G7" s="239" t="s">
        <v>16</v>
      </c>
      <c r="H7" s="394" t="s">
        <v>367</v>
      </c>
      <c r="I7" s="395"/>
      <c r="J7" s="239" t="s">
        <v>16</v>
      </c>
      <c r="K7" s="394" t="s">
        <v>378</v>
      </c>
      <c r="L7" s="435"/>
      <c r="M7" s="239" t="s">
        <v>16</v>
      </c>
      <c r="N7" s="394" t="s">
        <v>359</v>
      </c>
      <c r="O7" s="435"/>
      <c r="P7" s="239" t="s">
        <v>16</v>
      </c>
      <c r="Q7" s="394" t="s">
        <v>379</v>
      </c>
      <c r="R7" s="435"/>
      <c r="S7" s="239" t="s">
        <v>16</v>
      </c>
      <c r="T7" s="394" t="s">
        <v>370</v>
      </c>
      <c r="U7" s="435"/>
      <c r="V7" s="239" t="s">
        <v>16</v>
      </c>
      <c r="W7" s="394" t="s">
        <v>775</v>
      </c>
      <c r="X7" s="433"/>
    </row>
    <row r="8" spans="1:24">
      <c r="A8" s="251"/>
      <c r="B8" s="394" t="s">
        <v>362</v>
      </c>
      <c r="C8" s="435"/>
      <c r="D8" s="239"/>
      <c r="E8" s="394" t="s">
        <v>362</v>
      </c>
      <c r="F8" s="435"/>
      <c r="G8" s="239"/>
      <c r="H8" s="394" t="s">
        <v>362</v>
      </c>
      <c r="I8" s="395"/>
      <c r="J8" s="239"/>
      <c r="K8" s="394" t="s">
        <v>381</v>
      </c>
      <c r="L8" s="435"/>
      <c r="M8" s="341"/>
      <c r="N8" s="394" t="s">
        <v>362</v>
      </c>
      <c r="O8" s="435"/>
      <c r="P8" s="239"/>
      <c r="Q8" s="394" t="s">
        <v>383</v>
      </c>
      <c r="R8" s="435"/>
      <c r="S8" s="239"/>
      <c r="T8" s="453">
        <v>2007</v>
      </c>
      <c r="U8" s="454"/>
      <c r="V8" s="239"/>
      <c r="W8" s="394">
        <v>2005</v>
      </c>
      <c r="X8" s="433"/>
    </row>
    <row r="9" spans="1:24">
      <c r="A9" s="252" t="s">
        <v>19</v>
      </c>
      <c r="B9" s="451" t="s">
        <v>375</v>
      </c>
      <c r="C9" s="452"/>
      <c r="D9" s="253" t="s">
        <v>19</v>
      </c>
      <c r="E9" s="392" t="s">
        <v>376</v>
      </c>
      <c r="F9" s="434"/>
      <c r="G9" s="253" t="s">
        <v>19</v>
      </c>
      <c r="H9" s="392" t="s">
        <v>377</v>
      </c>
      <c r="I9" s="393"/>
      <c r="J9" s="253" t="s">
        <v>19</v>
      </c>
      <c r="K9" s="392" t="s">
        <v>388</v>
      </c>
      <c r="L9" s="434"/>
      <c r="M9" s="253" t="s">
        <v>19</v>
      </c>
      <c r="N9" s="392" t="s">
        <v>766</v>
      </c>
      <c r="O9" s="434"/>
      <c r="P9" s="253" t="s">
        <v>19</v>
      </c>
      <c r="Q9" s="392" t="s">
        <v>389</v>
      </c>
      <c r="R9" s="434"/>
      <c r="S9" s="253" t="s">
        <v>19</v>
      </c>
      <c r="T9" s="392" t="s">
        <v>328</v>
      </c>
      <c r="U9" s="434"/>
      <c r="V9" s="254" t="s">
        <v>19</v>
      </c>
      <c r="W9" s="412" t="s">
        <v>776</v>
      </c>
      <c r="X9" s="432"/>
    </row>
    <row r="10" spans="1:24">
      <c r="A10" s="252"/>
      <c r="B10" s="392" t="s">
        <v>381</v>
      </c>
      <c r="C10" s="434"/>
      <c r="D10" s="253"/>
      <c r="E10" s="392" t="s">
        <v>382</v>
      </c>
      <c r="F10" s="434"/>
      <c r="G10" s="253"/>
      <c r="H10" s="392" t="s">
        <v>381</v>
      </c>
      <c r="I10" s="393"/>
      <c r="J10" s="253"/>
      <c r="K10" s="392" t="s">
        <v>374</v>
      </c>
      <c r="L10" s="434"/>
      <c r="M10" s="253"/>
      <c r="N10" s="392" t="s">
        <v>420</v>
      </c>
      <c r="O10" s="434"/>
      <c r="P10" s="253"/>
      <c r="Q10" s="392" t="s">
        <v>392</v>
      </c>
      <c r="R10" s="434"/>
      <c r="S10" s="253"/>
      <c r="T10" s="392" t="s">
        <v>364</v>
      </c>
      <c r="U10" s="434"/>
      <c r="V10" s="254"/>
      <c r="W10" s="412" t="s">
        <v>761</v>
      </c>
      <c r="X10" s="432"/>
    </row>
    <row r="11" spans="1:24">
      <c r="A11" s="251" t="s">
        <v>23</v>
      </c>
      <c r="B11" s="394" t="s">
        <v>385</v>
      </c>
      <c r="C11" s="435"/>
      <c r="D11" s="239" t="s">
        <v>19</v>
      </c>
      <c r="E11" s="394" t="s">
        <v>760</v>
      </c>
      <c r="F11" s="435"/>
      <c r="G11" s="239" t="s">
        <v>23</v>
      </c>
      <c r="H11" s="394" t="s">
        <v>387</v>
      </c>
      <c r="I11" s="395"/>
      <c r="J11" s="239" t="s">
        <v>23</v>
      </c>
      <c r="K11" s="394" t="s">
        <v>397</v>
      </c>
      <c r="L11" s="435"/>
      <c r="M11" s="239" t="s">
        <v>23</v>
      </c>
      <c r="N11" s="394" t="s">
        <v>763</v>
      </c>
      <c r="O11" s="435"/>
      <c r="P11" s="239" t="s">
        <v>23</v>
      </c>
      <c r="Q11" s="394" t="s">
        <v>398</v>
      </c>
      <c r="R11" s="435"/>
      <c r="S11" s="239" t="s">
        <v>23</v>
      </c>
      <c r="T11" s="394" t="s">
        <v>853</v>
      </c>
      <c r="U11" s="435"/>
      <c r="V11" s="255" t="s">
        <v>23</v>
      </c>
      <c r="W11" s="411" t="s">
        <v>361</v>
      </c>
      <c r="X11" s="433"/>
    </row>
    <row r="12" spans="1:24">
      <c r="A12" s="251"/>
      <c r="B12" s="453" t="s">
        <v>391</v>
      </c>
      <c r="C12" s="454"/>
      <c r="D12" s="239"/>
      <c r="E12" s="394" t="s">
        <v>761</v>
      </c>
      <c r="F12" s="435"/>
      <c r="G12" s="239"/>
      <c r="H12" s="394" t="s">
        <v>391</v>
      </c>
      <c r="I12" s="395"/>
      <c r="J12" s="239"/>
      <c r="K12" s="394">
        <v>2005</v>
      </c>
      <c r="L12" s="435"/>
      <c r="M12" s="239"/>
      <c r="N12" s="394" t="s">
        <v>758</v>
      </c>
      <c r="O12" s="435"/>
      <c r="P12" s="239"/>
      <c r="Q12" s="394" t="s">
        <v>362</v>
      </c>
      <c r="R12" s="435"/>
      <c r="S12" s="239"/>
      <c r="T12" s="453" t="s">
        <v>420</v>
      </c>
      <c r="U12" s="454"/>
      <c r="V12" s="255"/>
      <c r="W12" s="411" t="s">
        <v>364</v>
      </c>
      <c r="X12" s="433"/>
    </row>
    <row r="13" spans="1:24">
      <c r="A13" s="252" t="s">
        <v>24</v>
      </c>
      <c r="B13" s="451" t="s">
        <v>394</v>
      </c>
      <c r="C13" s="452"/>
      <c r="D13" s="253" t="s">
        <v>24</v>
      </c>
      <c r="E13" s="392" t="s">
        <v>386</v>
      </c>
      <c r="F13" s="434"/>
      <c r="G13" s="253" t="s">
        <v>24</v>
      </c>
      <c r="H13" s="392" t="s">
        <v>396</v>
      </c>
      <c r="I13" s="393"/>
      <c r="J13" s="253" t="s">
        <v>24</v>
      </c>
      <c r="K13" s="392" t="s">
        <v>403</v>
      </c>
      <c r="L13" s="434"/>
      <c r="M13" s="253" t="s">
        <v>24</v>
      </c>
      <c r="N13" s="392" t="s">
        <v>284</v>
      </c>
      <c r="O13" s="434"/>
      <c r="P13" s="253" t="s">
        <v>24</v>
      </c>
      <c r="Q13" s="392" t="s">
        <v>404</v>
      </c>
      <c r="R13" s="434"/>
      <c r="S13" s="253" t="s">
        <v>24</v>
      </c>
      <c r="T13" s="392" t="s">
        <v>390</v>
      </c>
      <c r="U13" s="434"/>
      <c r="V13" s="254" t="s">
        <v>24</v>
      </c>
      <c r="W13" s="412" t="s">
        <v>371</v>
      </c>
      <c r="X13" s="432"/>
    </row>
    <row r="14" spans="1:24">
      <c r="A14" s="252"/>
      <c r="B14" s="392" t="s">
        <v>383</v>
      </c>
      <c r="C14" s="434"/>
      <c r="D14" s="253"/>
      <c r="E14" s="392">
        <v>2005</v>
      </c>
      <c r="F14" s="434"/>
      <c r="G14" s="253"/>
      <c r="H14" s="392" t="s">
        <v>393</v>
      </c>
      <c r="I14" s="393"/>
      <c r="J14" s="253"/>
      <c r="K14" s="392" t="s">
        <v>362</v>
      </c>
      <c r="L14" s="434"/>
      <c r="M14" s="253"/>
      <c r="N14" s="392" t="s">
        <v>406</v>
      </c>
      <c r="O14" s="434"/>
      <c r="P14" s="253"/>
      <c r="Q14" s="392" t="s">
        <v>382</v>
      </c>
      <c r="R14" s="434"/>
      <c r="S14" s="253"/>
      <c r="T14" s="392" t="s">
        <v>393</v>
      </c>
      <c r="U14" s="434"/>
      <c r="V14" s="254"/>
      <c r="W14" s="412" t="s">
        <v>374</v>
      </c>
      <c r="X14" s="432"/>
    </row>
    <row r="15" spans="1:24">
      <c r="A15" s="251" t="s">
        <v>24</v>
      </c>
      <c r="B15" s="394" t="s">
        <v>757</v>
      </c>
      <c r="C15" s="435"/>
      <c r="D15" s="239" t="s">
        <v>26</v>
      </c>
      <c r="E15" s="394" t="s">
        <v>395</v>
      </c>
      <c r="F15" s="435"/>
      <c r="G15" s="239" t="s">
        <v>24</v>
      </c>
      <c r="H15" s="394" t="s">
        <v>762</v>
      </c>
      <c r="I15" s="395"/>
      <c r="J15" s="239" t="s">
        <v>24</v>
      </c>
      <c r="K15" s="394" t="s">
        <v>856</v>
      </c>
      <c r="L15" s="435"/>
      <c r="M15" s="239" t="s">
        <v>26</v>
      </c>
      <c r="N15" s="394" t="s">
        <v>764</v>
      </c>
      <c r="O15" s="435"/>
      <c r="P15" s="239" t="s">
        <v>26</v>
      </c>
      <c r="Q15" s="394" t="s">
        <v>411</v>
      </c>
      <c r="R15" s="435"/>
      <c r="S15" s="239" t="s">
        <v>26</v>
      </c>
      <c r="T15" s="394" t="s">
        <v>851</v>
      </c>
      <c r="U15" s="435"/>
      <c r="V15" s="255" t="s">
        <v>26</v>
      </c>
      <c r="W15" s="411" t="s">
        <v>777</v>
      </c>
      <c r="X15" s="433"/>
    </row>
    <row r="16" spans="1:24">
      <c r="A16" s="251"/>
      <c r="B16" s="394" t="s">
        <v>758</v>
      </c>
      <c r="C16" s="435"/>
      <c r="D16" s="239"/>
      <c r="E16" s="394" t="s">
        <v>373</v>
      </c>
      <c r="F16" s="435"/>
      <c r="G16" s="239"/>
      <c r="H16" s="394" t="s">
        <v>758</v>
      </c>
      <c r="I16" s="395"/>
      <c r="J16" s="239"/>
      <c r="K16" s="394" t="s">
        <v>393</v>
      </c>
      <c r="L16" s="435"/>
      <c r="M16" s="239"/>
      <c r="N16" s="394" t="s">
        <v>758</v>
      </c>
      <c r="O16" s="435"/>
      <c r="P16" s="239"/>
      <c r="Q16" s="394" t="s">
        <v>364</v>
      </c>
      <c r="R16" s="435"/>
      <c r="S16" s="239"/>
      <c r="T16" s="471" t="s">
        <v>852</v>
      </c>
      <c r="U16" s="460"/>
      <c r="V16" s="255"/>
      <c r="W16" s="411">
        <v>2005</v>
      </c>
      <c r="X16" s="433"/>
    </row>
    <row r="17" spans="1:24">
      <c r="A17" s="252" t="s">
        <v>28</v>
      </c>
      <c r="B17" s="451" t="s">
        <v>759</v>
      </c>
      <c r="C17" s="452"/>
      <c r="D17" s="253" t="s">
        <v>26</v>
      </c>
      <c r="E17" s="392" t="s">
        <v>401</v>
      </c>
      <c r="F17" s="434"/>
      <c r="G17" s="253" t="s">
        <v>28</v>
      </c>
      <c r="H17" s="392" t="s">
        <v>402</v>
      </c>
      <c r="I17" s="393"/>
      <c r="J17" s="253" t="s">
        <v>28</v>
      </c>
      <c r="K17" s="392" t="s">
        <v>410</v>
      </c>
      <c r="L17" s="434"/>
      <c r="M17" s="253" t="s">
        <v>28</v>
      </c>
      <c r="N17" s="392" t="s">
        <v>767</v>
      </c>
      <c r="O17" s="434"/>
      <c r="P17" s="253" t="s">
        <v>28</v>
      </c>
      <c r="Q17" s="392" t="s">
        <v>417</v>
      </c>
      <c r="R17" s="434"/>
      <c r="S17" s="253" t="s">
        <v>28</v>
      </c>
      <c r="T17" s="392" t="s">
        <v>399</v>
      </c>
      <c r="U17" s="434"/>
      <c r="V17" s="254" t="s">
        <v>28</v>
      </c>
      <c r="W17" s="412" t="s">
        <v>380</v>
      </c>
      <c r="X17" s="432"/>
    </row>
    <row r="18" spans="1:24">
      <c r="A18" s="252"/>
      <c r="B18" s="392" t="s">
        <v>758</v>
      </c>
      <c r="C18" s="434"/>
      <c r="D18" s="253"/>
      <c r="E18" s="392" t="s">
        <v>406</v>
      </c>
      <c r="F18" s="434"/>
      <c r="G18" s="253"/>
      <c r="H18" s="392" t="s">
        <v>382</v>
      </c>
      <c r="I18" s="393"/>
      <c r="J18" s="253"/>
      <c r="K18" s="392" t="s">
        <v>362</v>
      </c>
      <c r="L18" s="434"/>
      <c r="M18" s="253"/>
      <c r="N18" s="392">
        <v>2005</v>
      </c>
      <c r="O18" s="434"/>
      <c r="P18" s="253"/>
      <c r="Q18" s="392" t="s">
        <v>382</v>
      </c>
      <c r="R18" s="434"/>
      <c r="S18" s="253"/>
      <c r="T18" s="392" t="s">
        <v>384</v>
      </c>
      <c r="U18" s="434"/>
      <c r="V18" s="254"/>
      <c r="W18" s="412" t="s">
        <v>384</v>
      </c>
      <c r="X18" s="432"/>
    </row>
    <row r="19" spans="1:24">
      <c r="A19" s="251" t="s">
        <v>30</v>
      </c>
      <c r="B19" s="394" t="s">
        <v>400</v>
      </c>
      <c r="C19" s="435"/>
      <c r="D19" s="239" t="s">
        <v>30</v>
      </c>
      <c r="E19" s="394" t="s">
        <v>408</v>
      </c>
      <c r="F19" s="435"/>
      <c r="G19" s="239" t="s">
        <v>28</v>
      </c>
      <c r="H19" s="394" t="s">
        <v>409</v>
      </c>
      <c r="I19" s="395"/>
      <c r="J19" s="239" t="s">
        <v>30</v>
      </c>
      <c r="K19" s="394" t="s">
        <v>416</v>
      </c>
      <c r="L19" s="435"/>
      <c r="M19" s="239" t="s">
        <v>30</v>
      </c>
      <c r="N19" s="394" t="s">
        <v>768</v>
      </c>
      <c r="O19" s="435"/>
      <c r="P19" s="239" t="s">
        <v>30</v>
      </c>
      <c r="Q19" s="394" t="s">
        <v>772</v>
      </c>
      <c r="R19" s="435"/>
      <c r="S19" s="239" t="s">
        <v>28</v>
      </c>
      <c r="T19" s="394" t="s">
        <v>405</v>
      </c>
      <c r="U19" s="435"/>
      <c r="V19" s="239" t="s">
        <v>30</v>
      </c>
      <c r="W19" s="394" t="s">
        <v>778</v>
      </c>
      <c r="X19" s="433"/>
    </row>
    <row r="20" spans="1:24">
      <c r="A20" s="251"/>
      <c r="B20" s="394" t="s">
        <v>372</v>
      </c>
      <c r="C20" s="435"/>
      <c r="D20" s="239"/>
      <c r="E20" s="394" t="s">
        <v>413</v>
      </c>
      <c r="F20" s="435"/>
      <c r="G20" s="239"/>
      <c r="H20" s="394" t="s">
        <v>406</v>
      </c>
      <c r="I20" s="395"/>
      <c r="J20" s="239"/>
      <c r="K20" s="394">
        <v>2005</v>
      </c>
      <c r="L20" s="435"/>
      <c r="M20" s="239"/>
      <c r="N20" s="394" t="s">
        <v>769</v>
      </c>
      <c r="O20" s="435"/>
      <c r="P20" s="239"/>
      <c r="Q20" s="394" t="s">
        <v>761</v>
      </c>
      <c r="R20" s="435"/>
      <c r="S20" s="239"/>
      <c r="T20" s="394">
        <v>2007</v>
      </c>
      <c r="U20" s="435"/>
      <c r="V20" s="239"/>
      <c r="W20" s="394">
        <v>2007</v>
      </c>
      <c r="X20" s="433"/>
    </row>
    <row r="21" spans="1:24" ht="15.75" customHeight="1">
      <c r="A21" s="252" t="s">
        <v>30</v>
      </c>
      <c r="B21" s="451" t="s">
        <v>407</v>
      </c>
      <c r="C21" s="452"/>
      <c r="D21" s="253" t="s">
        <v>31</v>
      </c>
      <c r="E21" s="392" t="s">
        <v>414</v>
      </c>
      <c r="F21" s="434"/>
      <c r="G21" s="253" t="s">
        <v>31</v>
      </c>
      <c r="H21" s="392" t="s">
        <v>415</v>
      </c>
      <c r="I21" s="393"/>
      <c r="J21" s="253" t="s">
        <v>31</v>
      </c>
      <c r="K21" s="392" t="s">
        <v>418</v>
      </c>
      <c r="L21" s="434"/>
      <c r="M21" s="253" t="s">
        <v>30</v>
      </c>
      <c r="N21" s="392" t="s">
        <v>770</v>
      </c>
      <c r="O21" s="434"/>
      <c r="P21" s="253" t="s">
        <v>31</v>
      </c>
      <c r="Q21" s="392" t="s">
        <v>419</v>
      </c>
      <c r="R21" s="434"/>
      <c r="S21" s="253" t="s">
        <v>31</v>
      </c>
      <c r="T21" s="392" t="s">
        <v>412</v>
      </c>
      <c r="U21" s="434"/>
      <c r="V21" s="254" t="s">
        <v>31</v>
      </c>
      <c r="W21" s="412" t="s">
        <v>855</v>
      </c>
      <c r="X21" s="432"/>
    </row>
    <row r="22" spans="1:24" ht="15.75" customHeight="1">
      <c r="A22" s="252"/>
      <c r="B22" s="392" t="s">
        <v>393</v>
      </c>
      <c r="C22" s="434"/>
      <c r="D22" s="253"/>
      <c r="E22" s="392" t="s">
        <v>381</v>
      </c>
      <c r="F22" s="434"/>
      <c r="G22" s="253"/>
      <c r="H22" s="392" t="s">
        <v>372</v>
      </c>
      <c r="I22" s="393"/>
      <c r="J22" s="253"/>
      <c r="K22" s="392">
        <v>2005</v>
      </c>
      <c r="L22" s="434"/>
      <c r="M22" s="253"/>
      <c r="N22" s="392">
        <v>2007</v>
      </c>
      <c r="O22" s="434"/>
      <c r="P22" s="253"/>
      <c r="Q22" s="392" t="s">
        <v>372</v>
      </c>
      <c r="R22" s="434"/>
      <c r="S22" s="253"/>
      <c r="T22" s="392">
        <v>2008</v>
      </c>
      <c r="U22" s="434"/>
      <c r="V22" s="254"/>
      <c r="W22" s="412" t="s">
        <v>847</v>
      </c>
      <c r="X22" s="432"/>
    </row>
    <row r="23" spans="1:24" ht="15.75" customHeight="1">
      <c r="A23" s="267"/>
      <c r="B23" s="268"/>
      <c r="C23" s="268"/>
      <c r="D23" s="267"/>
      <c r="E23" s="268"/>
      <c r="F23" s="268"/>
      <c r="G23" s="267"/>
      <c r="H23" s="268"/>
      <c r="I23" s="268"/>
      <c r="J23" s="267"/>
      <c r="K23" s="268"/>
      <c r="L23" s="268"/>
      <c r="M23" s="269"/>
      <c r="N23" s="457"/>
      <c r="O23" s="458"/>
      <c r="P23" s="267"/>
      <c r="Q23" s="268"/>
      <c r="R23" s="268"/>
      <c r="S23" s="267"/>
      <c r="T23" s="268"/>
      <c r="U23" s="268"/>
      <c r="V23" s="269"/>
      <c r="W23" s="457"/>
      <c r="X23" s="458"/>
    </row>
    <row r="24" spans="1:24" ht="15.75" customHeight="1">
      <c r="A24" s="241"/>
      <c r="B24" s="240"/>
      <c r="C24" s="240"/>
      <c r="D24" s="241"/>
      <c r="E24" s="240"/>
      <c r="F24" s="240"/>
      <c r="G24" s="241"/>
      <c r="H24" s="240"/>
      <c r="I24" s="240"/>
      <c r="J24" s="241"/>
      <c r="K24" s="240"/>
      <c r="L24" s="240"/>
      <c r="M24" s="269"/>
      <c r="N24" s="457"/>
      <c r="O24" s="458"/>
      <c r="P24" s="241"/>
      <c r="Q24" s="240"/>
      <c r="R24" s="240"/>
      <c r="S24" s="241"/>
      <c r="T24" s="240"/>
      <c r="U24" s="240"/>
      <c r="V24" s="269"/>
      <c r="W24" s="457"/>
      <c r="X24" s="458"/>
    </row>
    <row r="25" spans="1:24" ht="15.75" customHeight="1">
      <c r="A25" s="241"/>
      <c r="B25" s="240"/>
      <c r="C25" s="240"/>
      <c r="D25" s="241"/>
      <c r="E25" s="240"/>
      <c r="F25" s="240"/>
      <c r="G25" s="241"/>
      <c r="H25" s="240"/>
      <c r="I25" s="240"/>
      <c r="J25" s="241"/>
      <c r="K25" s="240"/>
      <c r="L25" s="240"/>
      <c r="M25" s="269"/>
      <c r="N25" s="457"/>
      <c r="O25" s="458"/>
      <c r="P25" s="241"/>
      <c r="Q25" s="240"/>
      <c r="R25" s="240"/>
      <c r="S25" s="241"/>
      <c r="T25" s="240"/>
      <c r="U25" s="240"/>
      <c r="V25" s="269"/>
      <c r="W25" s="457"/>
      <c r="X25" s="458"/>
    </row>
    <row r="26" spans="1:24" ht="15.75" customHeight="1">
      <c r="A26" s="241"/>
      <c r="B26" s="240"/>
      <c r="C26" s="240"/>
      <c r="D26" s="241"/>
      <c r="E26" s="240"/>
      <c r="F26" s="240"/>
      <c r="G26" s="241"/>
      <c r="H26" s="240"/>
      <c r="I26" s="240"/>
      <c r="J26" s="241"/>
      <c r="K26" s="240"/>
      <c r="L26" s="240"/>
      <c r="M26" s="269"/>
      <c r="N26" s="457"/>
      <c r="O26" s="458"/>
      <c r="P26" s="241"/>
      <c r="Q26" s="240"/>
      <c r="R26" s="240"/>
      <c r="S26" s="241"/>
      <c r="T26" s="240"/>
      <c r="U26" s="240"/>
      <c r="V26" s="269"/>
      <c r="W26" s="457"/>
      <c r="X26" s="458"/>
    </row>
    <row r="27" spans="1:24" ht="15.75" customHeight="1">
      <c r="A27" s="241"/>
      <c r="B27" s="240"/>
      <c r="C27" s="240"/>
      <c r="D27" s="241"/>
      <c r="E27" s="240"/>
      <c r="F27" s="240"/>
      <c r="G27" s="241"/>
      <c r="H27" s="240"/>
      <c r="I27" s="240"/>
      <c r="J27" s="241"/>
      <c r="K27" s="240"/>
      <c r="L27" s="240"/>
      <c r="M27" s="269"/>
      <c r="N27" s="457"/>
      <c r="O27" s="458"/>
      <c r="P27" s="241"/>
      <c r="Q27" s="240"/>
      <c r="R27" s="240"/>
      <c r="S27" s="240"/>
      <c r="T27" s="240"/>
      <c r="U27" s="240"/>
      <c r="V27" s="269"/>
      <c r="W27" s="457"/>
      <c r="X27" s="458"/>
    </row>
    <row r="28" spans="1:24" ht="15.75" customHeight="1">
      <c r="A28" s="3"/>
      <c r="D28" s="3"/>
      <c r="G28" s="3"/>
      <c r="J28" s="3"/>
      <c r="M28" s="237"/>
      <c r="N28" s="455"/>
      <c r="O28" s="456"/>
      <c r="P28" s="3"/>
      <c r="V28" s="237"/>
      <c r="W28" s="455"/>
      <c r="X28" s="456"/>
    </row>
    <row r="29" spans="1:24" ht="15.75" customHeight="1">
      <c r="A29" s="2"/>
      <c r="D29" s="3"/>
      <c r="G29" s="3"/>
      <c r="J29" s="3"/>
      <c r="M29" s="236"/>
      <c r="N29" s="455"/>
      <c r="O29" s="456"/>
      <c r="P29" s="3"/>
      <c r="V29" s="236"/>
      <c r="W29" s="455"/>
      <c r="X29" s="456"/>
    </row>
    <row r="30" spans="1:24" ht="15.75" customHeight="1">
      <c r="A30" s="2"/>
      <c r="D30" s="3"/>
      <c r="G30" s="3"/>
      <c r="J30" s="3"/>
      <c r="M30" s="237"/>
      <c r="N30" s="455"/>
      <c r="O30" s="456"/>
      <c r="P30" s="3"/>
      <c r="V30" s="237"/>
      <c r="W30" s="455"/>
      <c r="X30" s="456"/>
    </row>
    <row r="31" spans="1:24" ht="15.75" customHeight="1">
      <c r="A31" s="2"/>
      <c r="D31" s="3"/>
      <c r="G31" s="3"/>
      <c r="J31" s="3"/>
      <c r="M31" s="236"/>
      <c r="N31" s="455"/>
      <c r="O31" s="456"/>
      <c r="P31" s="3"/>
    </row>
    <row r="32" spans="1:24" ht="15.75" customHeight="1">
      <c r="A32" s="2"/>
      <c r="D32" s="3"/>
      <c r="G32" s="3"/>
      <c r="J32" s="3"/>
      <c r="M32" s="237"/>
      <c r="N32" s="455"/>
      <c r="O32" s="456"/>
      <c r="P32" s="3"/>
    </row>
    <row r="33" spans="1:16" ht="15.75" customHeight="1">
      <c r="A33" s="2"/>
      <c r="D33" s="3"/>
      <c r="G33" s="3"/>
      <c r="J33" s="3"/>
      <c r="M33" s="236"/>
      <c r="N33" s="455"/>
      <c r="O33" s="456"/>
      <c r="P33" s="3"/>
    </row>
    <row r="34" spans="1:16" ht="15.75" customHeight="1">
      <c r="A34" s="2"/>
      <c r="D34" s="3"/>
      <c r="G34" s="3"/>
      <c r="J34" s="3"/>
      <c r="M34" s="237"/>
      <c r="N34" s="455"/>
      <c r="O34" s="456"/>
      <c r="P34" s="3"/>
    </row>
    <row r="35" spans="1:16" ht="15.75" customHeight="1">
      <c r="A35" s="2"/>
      <c r="D35" s="3"/>
      <c r="G35" s="3"/>
      <c r="J35" s="3"/>
      <c r="M35" s="237"/>
      <c r="N35" s="455"/>
      <c r="O35" s="456"/>
      <c r="P35" s="3"/>
    </row>
    <row r="36" spans="1:16" ht="15.75" customHeight="1">
      <c r="A36" s="2"/>
      <c r="D36" s="3"/>
      <c r="G36" s="3"/>
      <c r="J36" s="3"/>
      <c r="M36" s="237"/>
      <c r="N36" s="455"/>
      <c r="O36" s="456"/>
      <c r="P36" s="3"/>
    </row>
    <row r="37" spans="1:16" ht="15.75" customHeight="1">
      <c r="A37" s="2"/>
      <c r="D37" s="3"/>
      <c r="G37" s="3"/>
      <c r="J37" s="3"/>
      <c r="M37" s="237"/>
      <c r="N37" s="455"/>
      <c r="O37" s="456"/>
      <c r="P37" s="3"/>
    </row>
    <row r="38" spans="1:16" ht="15.75" customHeight="1">
      <c r="A38" s="2"/>
      <c r="D38" s="3"/>
      <c r="G38" s="3"/>
      <c r="J38" s="3"/>
      <c r="M38" s="208"/>
      <c r="N38" s="455"/>
      <c r="O38" s="456"/>
      <c r="P38" s="3"/>
    </row>
    <row r="39" spans="1:16" ht="15.75" customHeight="1">
      <c r="A39" s="2"/>
      <c r="D39" s="3"/>
      <c r="G39" s="3"/>
      <c r="J39" s="3"/>
      <c r="M39" s="3"/>
      <c r="P39" s="3"/>
    </row>
    <row r="40" spans="1:16" ht="15.75" customHeight="1">
      <c r="A40" s="2"/>
      <c r="D40" s="3"/>
      <c r="G40" s="3"/>
      <c r="J40" s="3"/>
      <c r="M40" s="3"/>
      <c r="P40" s="3"/>
    </row>
    <row r="41" spans="1:16" ht="15.75" customHeight="1">
      <c r="A41" s="2"/>
      <c r="D41" s="3"/>
      <c r="G41" s="3"/>
      <c r="J41" s="3"/>
      <c r="M41" s="3"/>
      <c r="P41" s="3"/>
    </row>
    <row r="42" spans="1:16" ht="15.75" customHeight="1">
      <c r="A42" s="2"/>
      <c r="D42" s="3"/>
      <c r="G42" s="3"/>
      <c r="J42" s="3"/>
      <c r="M42" s="3"/>
      <c r="P42" s="3"/>
    </row>
    <row r="43" spans="1:16" ht="15.75" customHeight="1">
      <c r="A43" s="2"/>
      <c r="D43" s="3"/>
      <c r="G43" s="3"/>
      <c r="J43" s="3"/>
      <c r="M43" s="3"/>
      <c r="P43" s="3"/>
    </row>
    <row r="44" spans="1:16" ht="15.75" customHeight="1">
      <c r="A44" s="2"/>
      <c r="D44" s="3"/>
      <c r="G44" s="3"/>
      <c r="J44" s="3"/>
      <c r="M44" s="3"/>
      <c r="P44" s="3"/>
    </row>
    <row r="45" spans="1:16" ht="15.75" customHeight="1">
      <c r="A45" s="2"/>
      <c r="D45" s="3"/>
      <c r="G45" s="3"/>
      <c r="J45" s="3"/>
      <c r="M45" s="3"/>
      <c r="P45" s="3"/>
    </row>
    <row r="46" spans="1:16" ht="15.75" customHeight="1">
      <c r="A46" s="2"/>
      <c r="D46" s="3"/>
      <c r="G46" s="3"/>
      <c r="J46" s="3"/>
      <c r="M46" s="3"/>
      <c r="P46" s="3"/>
    </row>
    <row r="47" spans="1:16" ht="15.75" customHeight="1">
      <c r="A47" s="2"/>
      <c r="D47" s="3"/>
      <c r="G47" s="3"/>
      <c r="J47" s="3"/>
      <c r="M47" s="3"/>
      <c r="P47" s="3"/>
    </row>
    <row r="48" spans="1:16" ht="15.75" customHeight="1">
      <c r="A48" s="2"/>
      <c r="D48" s="3"/>
      <c r="G48" s="3"/>
      <c r="J48" s="3"/>
      <c r="M48" s="3"/>
      <c r="P48" s="3"/>
    </row>
    <row r="49" spans="1:16" ht="15.75" customHeight="1">
      <c r="A49" s="2"/>
      <c r="D49" s="3"/>
      <c r="G49" s="3"/>
      <c r="J49" s="3"/>
      <c r="M49" s="3"/>
      <c r="P49" s="3"/>
    </row>
    <row r="50" spans="1:16" ht="15.75" customHeight="1">
      <c r="A50" s="2"/>
      <c r="D50" s="3"/>
      <c r="G50" s="3"/>
      <c r="J50" s="3"/>
      <c r="M50" s="3"/>
      <c r="P50" s="3"/>
    </row>
    <row r="51" spans="1:16" ht="15.75" customHeight="1">
      <c r="A51" s="2"/>
      <c r="D51" s="3"/>
      <c r="G51" s="3"/>
      <c r="J51" s="3"/>
      <c r="M51" s="3"/>
      <c r="P51" s="3"/>
    </row>
    <row r="52" spans="1:16" ht="15.75" customHeight="1">
      <c r="A52" s="2"/>
      <c r="D52" s="3"/>
      <c r="G52" s="3"/>
      <c r="J52" s="3"/>
      <c r="M52" s="3"/>
      <c r="P52" s="3"/>
    </row>
    <row r="53" spans="1:16" ht="15.75" customHeight="1">
      <c r="A53" s="2"/>
      <c r="D53" s="3"/>
      <c r="G53" s="3"/>
      <c r="J53" s="3"/>
      <c r="M53" s="3"/>
      <c r="P53" s="3"/>
    </row>
    <row r="54" spans="1:16" ht="15.75" customHeight="1">
      <c r="A54" s="2"/>
      <c r="D54" s="3"/>
      <c r="G54" s="3"/>
      <c r="J54" s="3"/>
      <c r="M54" s="3"/>
      <c r="P54" s="3"/>
    </row>
    <row r="55" spans="1:16" ht="15.75" customHeight="1">
      <c r="A55" s="2"/>
      <c r="D55" s="3"/>
      <c r="G55" s="3"/>
      <c r="J55" s="3"/>
      <c r="M55" s="3"/>
      <c r="P55" s="3"/>
    </row>
    <row r="56" spans="1:16" ht="15.75" customHeight="1">
      <c r="A56" s="2"/>
      <c r="D56" s="3"/>
      <c r="G56" s="3"/>
      <c r="J56" s="3"/>
      <c r="M56" s="3"/>
      <c r="P56" s="3"/>
    </row>
    <row r="57" spans="1:16" ht="15.75" customHeight="1">
      <c r="A57" s="2"/>
      <c r="D57" s="3"/>
      <c r="G57" s="3"/>
      <c r="J57" s="3"/>
      <c r="M57" s="3"/>
      <c r="P57" s="3"/>
    </row>
    <row r="58" spans="1:16" ht="15.75" customHeight="1">
      <c r="A58" s="2"/>
      <c r="D58" s="3"/>
      <c r="G58" s="3"/>
      <c r="J58" s="3"/>
      <c r="M58" s="3"/>
      <c r="P58" s="3"/>
    </row>
    <row r="59" spans="1:16" ht="15.75" customHeight="1">
      <c r="A59" s="2"/>
      <c r="D59" s="3"/>
      <c r="G59" s="3"/>
      <c r="J59" s="3"/>
      <c r="M59" s="3"/>
      <c r="P59" s="3"/>
    </row>
    <row r="60" spans="1:16" ht="15.75" customHeight="1">
      <c r="A60" s="2"/>
      <c r="D60" s="3"/>
      <c r="G60" s="3"/>
      <c r="J60" s="3"/>
      <c r="M60" s="3"/>
      <c r="P60" s="3"/>
    </row>
    <row r="61" spans="1:16" ht="15.75" customHeight="1">
      <c r="A61" s="2"/>
      <c r="D61" s="3"/>
      <c r="G61" s="3"/>
      <c r="J61" s="3"/>
      <c r="M61" s="3"/>
      <c r="P61" s="3"/>
    </row>
    <row r="62" spans="1:16" ht="15.75" customHeight="1">
      <c r="A62" s="2"/>
      <c r="D62" s="3"/>
      <c r="G62" s="3"/>
      <c r="J62" s="3"/>
      <c r="M62" s="3"/>
      <c r="P62" s="3"/>
    </row>
    <row r="63" spans="1:16" ht="15.75" customHeight="1">
      <c r="A63" s="2"/>
      <c r="D63" s="3"/>
      <c r="G63" s="3"/>
      <c r="J63" s="3"/>
      <c r="M63" s="3"/>
      <c r="P63" s="3"/>
    </row>
    <row r="64" spans="1:16" ht="15.75" customHeight="1">
      <c r="A64" s="2"/>
      <c r="D64" s="3"/>
      <c r="G64" s="3"/>
      <c r="J64" s="3"/>
      <c r="M64" s="3"/>
      <c r="P64" s="3"/>
    </row>
    <row r="65" spans="1:16" ht="15.75" customHeight="1">
      <c r="A65" s="2"/>
      <c r="D65" s="3"/>
      <c r="G65" s="3"/>
      <c r="J65" s="3"/>
      <c r="M65" s="3"/>
      <c r="P65" s="3"/>
    </row>
    <row r="66" spans="1:16" ht="15.75" customHeight="1">
      <c r="A66" s="2"/>
      <c r="D66" s="3"/>
      <c r="G66" s="3"/>
      <c r="J66" s="3"/>
      <c r="M66" s="3"/>
      <c r="P66" s="3"/>
    </row>
    <row r="67" spans="1:16" ht="15.75" customHeight="1">
      <c r="A67" s="2"/>
      <c r="D67" s="3"/>
      <c r="G67" s="3"/>
      <c r="J67" s="3"/>
      <c r="M67" s="3"/>
      <c r="P67" s="3"/>
    </row>
    <row r="68" spans="1:16" ht="15.75" customHeight="1">
      <c r="A68" s="2"/>
      <c r="D68" s="3"/>
      <c r="G68" s="3"/>
      <c r="J68" s="3"/>
      <c r="M68" s="3"/>
      <c r="P68" s="3"/>
    </row>
    <row r="69" spans="1:16" ht="15.75" customHeight="1">
      <c r="A69" s="2"/>
      <c r="D69" s="3"/>
      <c r="G69" s="3"/>
      <c r="J69" s="3"/>
      <c r="M69" s="3"/>
      <c r="P69" s="3"/>
    </row>
    <row r="70" spans="1:16" ht="15.75" customHeight="1">
      <c r="A70" s="2"/>
      <c r="D70" s="3"/>
      <c r="G70" s="3"/>
      <c r="J70" s="3"/>
      <c r="M70" s="3"/>
      <c r="P70" s="3"/>
    </row>
    <row r="71" spans="1:16" ht="15.75" customHeight="1">
      <c r="A71" s="2"/>
      <c r="D71" s="3"/>
      <c r="G71" s="3"/>
      <c r="J71" s="3"/>
      <c r="M71" s="3"/>
      <c r="P71" s="3"/>
    </row>
    <row r="72" spans="1:16" ht="15.75" customHeight="1">
      <c r="A72" s="2"/>
      <c r="D72" s="3"/>
      <c r="G72" s="3"/>
      <c r="J72" s="3"/>
      <c r="M72" s="3"/>
      <c r="P72" s="3"/>
    </row>
    <row r="73" spans="1:16" ht="15.75" customHeight="1">
      <c r="A73" s="2"/>
      <c r="D73" s="3"/>
      <c r="G73" s="3"/>
      <c r="J73" s="3"/>
      <c r="M73" s="3"/>
      <c r="P73" s="3"/>
    </row>
    <row r="74" spans="1:16" ht="15.75" customHeight="1">
      <c r="A74" s="2"/>
      <c r="D74" s="3"/>
      <c r="G74" s="3"/>
      <c r="J74" s="3"/>
      <c r="M74" s="3"/>
      <c r="P74" s="3"/>
    </row>
    <row r="75" spans="1:16" ht="15.75" customHeight="1">
      <c r="A75" s="2"/>
      <c r="D75" s="3"/>
      <c r="G75" s="3"/>
      <c r="J75" s="3"/>
      <c r="M75" s="3"/>
      <c r="P75" s="3"/>
    </row>
    <row r="76" spans="1:16" ht="15.75" customHeight="1">
      <c r="A76" s="2"/>
      <c r="D76" s="3"/>
      <c r="G76" s="3"/>
      <c r="J76" s="3"/>
      <c r="M76" s="3"/>
      <c r="P76" s="3"/>
    </row>
    <row r="77" spans="1:16" ht="15.75" customHeight="1">
      <c r="A77" s="2"/>
      <c r="D77" s="3"/>
      <c r="G77" s="3"/>
      <c r="J77" s="3"/>
      <c r="M77" s="3"/>
      <c r="P77" s="3"/>
    </row>
    <row r="78" spans="1:16" ht="15.75" customHeight="1">
      <c r="A78" s="2"/>
      <c r="D78" s="3"/>
      <c r="G78" s="3"/>
      <c r="J78" s="3"/>
      <c r="M78" s="3"/>
      <c r="P78" s="3"/>
    </row>
    <row r="79" spans="1:16" ht="15.75" customHeight="1">
      <c r="A79" s="2"/>
      <c r="D79" s="3"/>
      <c r="G79" s="3"/>
      <c r="J79" s="3"/>
      <c r="M79" s="3"/>
      <c r="P79" s="3"/>
    </row>
    <row r="80" spans="1:16" ht="15.75" customHeight="1">
      <c r="A80" s="2"/>
      <c r="D80" s="3"/>
      <c r="G80" s="3"/>
      <c r="J80" s="3"/>
      <c r="M80" s="3"/>
      <c r="P80" s="3"/>
    </row>
    <row r="81" spans="1:16" ht="15.75" customHeight="1">
      <c r="A81" s="2"/>
      <c r="D81" s="3"/>
      <c r="G81" s="3"/>
      <c r="J81" s="3"/>
      <c r="M81" s="3"/>
      <c r="P81" s="3"/>
    </row>
    <row r="82" spans="1:16" ht="15.75" customHeight="1">
      <c r="A82" s="2"/>
      <c r="D82" s="3"/>
      <c r="G82" s="3"/>
      <c r="J82" s="3"/>
      <c r="M82" s="3"/>
      <c r="P82" s="3"/>
    </row>
    <row r="83" spans="1:16" ht="15.75" customHeight="1">
      <c r="A83" s="2"/>
      <c r="D83" s="3"/>
      <c r="G83" s="3"/>
      <c r="J83" s="3"/>
      <c r="M83" s="3"/>
      <c r="P83" s="3"/>
    </row>
    <row r="84" spans="1:16" ht="15.75" customHeight="1">
      <c r="A84" s="2"/>
      <c r="D84" s="3"/>
      <c r="G84" s="3"/>
      <c r="J84" s="3"/>
      <c r="M84" s="3"/>
      <c r="P84" s="3"/>
    </row>
    <row r="85" spans="1:16" ht="15.75" customHeight="1">
      <c r="A85" s="2"/>
      <c r="D85" s="3"/>
      <c r="G85" s="3"/>
      <c r="J85" s="3"/>
      <c r="M85" s="3"/>
      <c r="P85" s="3"/>
    </row>
    <row r="86" spans="1:16" ht="15.75" customHeight="1">
      <c r="A86" s="2"/>
      <c r="D86" s="3"/>
      <c r="G86" s="3"/>
      <c r="J86" s="3"/>
      <c r="M86" s="3"/>
      <c r="P86" s="3"/>
    </row>
    <row r="87" spans="1:16" ht="15.75" customHeight="1">
      <c r="A87" s="2"/>
      <c r="D87" s="3"/>
      <c r="G87" s="3"/>
      <c r="J87" s="3"/>
      <c r="M87" s="3"/>
      <c r="P87" s="3"/>
    </row>
    <row r="88" spans="1:16" ht="15.75" customHeight="1">
      <c r="A88" s="2"/>
      <c r="D88" s="3"/>
      <c r="G88" s="3"/>
      <c r="J88" s="3"/>
      <c r="M88" s="3"/>
      <c r="P88" s="3"/>
    </row>
    <row r="89" spans="1:16" ht="15.75" customHeight="1">
      <c r="A89" s="2"/>
      <c r="D89" s="3"/>
      <c r="G89" s="3"/>
      <c r="J89" s="3"/>
      <c r="M89" s="3"/>
      <c r="P89" s="3"/>
    </row>
    <row r="90" spans="1:16" ht="15.75" customHeight="1">
      <c r="A90" s="2"/>
      <c r="D90" s="3"/>
      <c r="G90" s="3"/>
      <c r="J90" s="3"/>
      <c r="M90" s="3"/>
      <c r="P90" s="3"/>
    </row>
    <row r="91" spans="1:16" ht="15.75" customHeight="1">
      <c r="A91" s="2"/>
      <c r="D91" s="3"/>
      <c r="G91" s="3"/>
      <c r="J91" s="3"/>
      <c r="M91" s="3"/>
      <c r="P91" s="3"/>
    </row>
    <row r="92" spans="1:16" ht="15.75" customHeight="1">
      <c r="A92" s="2"/>
      <c r="D92" s="3"/>
      <c r="G92" s="3"/>
      <c r="J92" s="3"/>
      <c r="M92" s="3"/>
      <c r="P92" s="3"/>
    </row>
    <row r="93" spans="1:16" ht="15.75" customHeight="1">
      <c r="A93" s="2"/>
      <c r="D93" s="3"/>
      <c r="G93" s="3"/>
      <c r="J93" s="3"/>
      <c r="M93" s="3"/>
      <c r="P93" s="3"/>
    </row>
    <row r="94" spans="1:16" ht="15.75" customHeight="1">
      <c r="A94" s="2"/>
      <c r="D94" s="3"/>
      <c r="G94" s="3"/>
      <c r="J94" s="3"/>
      <c r="M94" s="3"/>
      <c r="P94" s="3"/>
    </row>
    <row r="95" spans="1:16" ht="15.75" customHeight="1">
      <c r="A95" s="2"/>
      <c r="D95" s="3"/>
      <c r="G95" s="3"/>
      <c r="J95" s="3"/>
      <c r="M95" s="3"/>
      <c r="P95" s="3"/>
    </row>
    <row r="96" spans="1:16" ht="15.75" customHeight="1">
      <c r="A96" s="2"/>
      <c r="D96" s="3"/>
      <c r="G96" s="3"/>
      <c r="J96" s="3"/>
      <c r="M96" s="3"/>
      <c r="P96" s="3"/>
    </row>
    <row r="97" spans="1:16" ht="15.75" customHeight="1">
      <c r="A97" s="2"/>
      <c r="D97" s="3"/>
      <c r="G97" s="3"/>
      <c r="J97" s="3"/>
      <c r="M97" s="3"/>
      <c r="P97" s="3"/>
    </row>
    <row r="98" spans="1:16" ht="15.75" customHeight="1">
      <c r="A98" s="2"/>
      <c r="D98" s="3"/>
      <c r="G98" s="3"/>
      <c r="J98" s="3"/>
      <c r="M98" s="3"/>
      <c r="P98" s="3"/>
    </row>
    <row r="99" spans="1:16" ht="15.75" customHeight="1">
      <c r="A99" s="2"/>
      <c r="D99" s="3"/>
      <c r="G99" s="3"/>
      <c r="J99" s="3"/>
      <c r="M99" s="3"/>
      <c r="P99" s="3"/>
    </row>
    <row r="100" spans="1:16" ht="15.75" customHeight="1">
      <c r="A100" s="2"/>
      <c r="D100" s="3"/>
      <c r="G100" s="3"/>
      <c r="J100" s="3"/>
      <c r="M100" s="3"/>
      <c r="P100" s="3"/>
    </row>
    <row r="101" spans="1:16" ht="15.75" customHeight="1">
      <c r="A101" s="2"/>
      <c r="D101" s="3"/>
      <c r="G101" s="3"/>
      <c r="J101" s="3"/>
      <c r="M101" s="3"/>
      <c r="P101" s="3"/>
    </row>
    <row r="102" spans="1:16" ht="15.75" customHeight="1">
      <c r="A102" s="2"/>
      <c r="D102" s="3"/>
      <c r="G102" s="3"/>
      <c r="J102" s="3"/>
      <c r="M102" s="3"/>
      <c r="P102" s="3"/>
    </row>
    <row r="103" spans="1:16" ht="15.75" customHeight="1">
      <c r="A103" s="2"/>
      <c r="D103" s="3"/>
      <c r="G103" s="3"/>
      <c r="J103" s="3"/>
      <c r="M103" s="3"/>
      <c r="P103" s="3"/>
    </row>
    <row r="104" spans="1:16" ht="15.75" customHeight="1">
      <c r="A104" s="2"/>
      <c r="D104" s="3"/>
      <c r="G104" s="3"/>
      <c r="J104" s="3"/>
      <c r="M104" s="3"/>
      <c r="P104" s="3"/>
    </row>
    <row r="105" spans="1:16" ht="15.75" customHeight="1">
      <c r="A105" s="2"/>
      <c r="D105" s="3"/>
      <c r="G105" s="3"/>
      <c r="J105" s="3"/>
      <c r="M105" s="3"/>
      <c r="P105" s="3"/>
    </row>
    <row r="106" spans="1:16" ht="15.75" customHeight="1">
      <c r="A106" s="2"/>
      <c r="D106" s="3"/>
      <c r="G106" s="3"/>
      <c r="J106" s="3"/>
      <c r="M106" s="3"/>
      <c r="P106" s="3"/>
    </row>
    <row r="107" spans="1:16" ht="15.75" customHeight="1">
      <c r="A107" s="2"/>
      <c r="D107" s="3"/>
      <c r="G107" s="3"/>
      <c r="J107" s="3"/>
      <c r="M107" s="3"/>
      <c r="P107" s="3"/>
    </row>
    <row r="108" spans="1:16" ht="15.75" customHeight="1">
      <c r="A108" s="2"/>
      <c r="D108" s="3"/>
      <c r="G108" s="3"/>
      <c r="J108" s="3"/>
      <c r="M108" s="3"/>
      <c r="P108" s="3"/>
    </row>
    <row r="109" spans="1:16" ht="15.75" customHeight="1">
      <c r="A109" s="2"/>
      <c r="D109" s="3"/>
      <c r="G109" s="3"/>
      <c r="J109" s="3"/>
      <c r="M109" s="3"/>
      <c r="P109" s="3"/>
    </row>
    <row r="110" spans="1:16" ht="15.75" customHeight="1">
      <c r="A110" s="2"/>
      <c r="D110" s="3"/>
      <c r="G110" s="3"/>
      <c r="J110" s="3"/>
      <c r="M110" s="3"/>
      <c r="P110" s="3"/>
    </row>
    <row r="111" spans="1:16" ht="15.75" customHeight="1">
      <c r="A111" s="2"/>
      <c r="D111" s="3"/>
      <c r="G111" s="3"/>
      <c r="J111" s="3"/>
      <c r="M111" s="3"/>
      <c r="P111" s="3"/>
    </row>
    <row r="112" spans="1:16" ht="15.75" customHeight="1">
      <c r="A112" s="2"/>
      <c r="D112" s="3"/>
      <c r="G112" s="3"/>
      <c r="J112" s="3"/>
      <c r="M112" s="3"/>
      <c r="P112" s="3"/>
    </row>
    <row r="113" spans="1:16" ht="15.75" customHeight="1">
      <c r="A113" s="2"/>
      <c r="D113" s="3"/>
      <c r="G113" s="3"/>
      <c r="J113" s="3"/>
      <c r="M113" s="3"/>
      <c r="P113" s="3"/>
    </row>
    <row r="114" spans="1:16" ht="15.75" customHeight="1">
      <c r="A114" s="2"/>
      <c r="D114" s="3"/>
      <c r="G114" s="3"/>
      <c r="J114" s="3"/>
      <c r="M114" s="3"/>
      <c r="P114" s="3"/>
    </row>
    <row r="115" spans="1:16" ht="15.75" customHeight="1">
      <c r="A115" s="2"/>
      <c r="D115" s="3"/>
      <c r="G115" s="3"/>
      <c r="J115" s="3"/>
      <c r="M115" s="3"/>
      <c r="P115" s="3"/>
    </row>
    <row r="116" spans="1:16" ht="15.75" customHeight="1">
      <c r="A116" s="2"/>
      <c r="D116" s="3"/>
      <c r="G116" s="3"/>
      <c r="J116" s="3"/>
      <c r="M116" s="3"/>
      <c r="P116" s="3"/>
    </row>
    <row r="117" spans="1:16" ht="15.75" customHeight="1">
      <c r="A117" s="2"/>
      <c r="D117" s="3"/>
      <c r="G117" s="3"/>
      <c r="J117" s="3"/>
      <c r="M117" s="3"/>
      <c r="P117" s="3"/>
    </row>
    <row r="118" spans="1:16" ht="15.75" customHeight="1">
      <c r="A118" s="2"/>
      <c r="D118" s="3"/>
      <c r="G118" s="3"/>
      <c r="J118" s="3"/>
      <c r="M118" s="3"/>
      <c r="P118" s="3"/>
    </row>
    <row r="119" spans="1:16" ht="15.75" customHeight="1">
      <c r="A119" s="2"/>
      <c r="D119" s="3"/>
      <c r="G119" s="3"/>
      <c r="J119" s="3"/>
      <c r="M119" s="3"/>
      <c r="P119" s="3"/>
    </row>
    <row r="120" spans="1:16" ht="15.75" customHeight="1">
      <c r="A120" s="2"/>
      <c r="D120" s="3"/>
      <c r="G120" s="3"/>
      <c r="J120" s="3"/>
      <c r="M120" s="3"/>
      <c r="P120" s="3"/>
    </row>
    <row r="121" spans="1:16" ht="15.75" customHeight="1">
      <c r="A121" s="2"/>
      <c r="D121" s="3"/>
      <c r="G121" s="3"/>
      <c r="J121" s="3"/>
      <c r="M121" s="3"/>
      <c r="P121" s="3"/>
    </row>
    <row r="122" spans="1:16" ht="15.75" customHeight="1">
      <c r="A122" s="2"/>
      <c r="D122" s="3"/>
      <c r="G122" s="3"/>
      <c r="J122" s="3"/>
      <c r="M122" s="3"/>
      <c r="P122" s="3"/>
    </row>
    <row r="123" spans="1:16" ht="15.75" customHeight="1">
      <c r="A123" s="2"/>
      <c r="D123" s="3"/>
      <c r="G123" s="3"/>
      <c r="J123" s="3"/>
      <c r="M123" s="3"/>
      <c r="P123" s="3"/>
    </row>
    <row r="124" spans="1:16" ht="15.75" customHeight="1">
      <c r="A124" s="2"/>
      <c r="D124" s="3"/>
      <c r="G124" s="3"/>
      <c r="J124" s="3"/>
      <c r="M124" s="3"/>
      <c r="P124" s="3"/>
    </row>
    <row r="125" spans="1:16" ht="15.75" customHeight="1">
      <c r="A125" s="2"/>
      <c r="D125" s="3"/>
      <c r="G125" s="3"/>
      <c r="J125" s="3"/>
      <c r="M125" s="3"/>
      <c r="P125" s="3"/>
    </row>
    <row r="126" spans="1:16" ht="15.75" customHeight="1">
      <c r="A126" s="2"/>
      <c r="D126" s="3"/>
      <c r="G126" s="3"/>
      <c r="J126" s="3"/>
      <c r="M126" s="3"/>
      <c r="P126" s="3"/>
    </row>
    <row r="127" spans="1:16" ht="15.75" customHeight="1">
      <c r="A127" s="2"/>
      <c r="D127" s="3"/>
      <c r="G127" s="3"/>
      <c r="J127" s="3"/>
      <c r="M127" s="3"/>
      <c r="P127" s="3"/>
    </row>
    <row r="128" spans="1:16" ht="15.75" customHeight="1">
      <c r="A128" s="2"/>
      <c r="D128" s="3"/>
      <c r="G128" s="3"/>
      <c r="J128" s="3"/>
      <c r="M128" s="3"/>
      <c r="P128" s="3"/>
    </row>
    <row r="129" spans="1:16" ht="15.75" customHeight="1">
      <c r="A129" s="2"/>
      <c r="D129" s="3"/>
      <c r="G129" s="3"/>
      <c r="J129" s="3"/>
      <c r="M129" s="3"/>
      <c r="P129" s="3"/>
    </row>
    <row r="130" spans="1:16" ht="15.75" customHeight="1">
      <c r="A130" s="2"/>
      <c r="D130" s="3"/>
      <c r="G130" s="3"/>
      <c r="J130" s="3"/>
      <c r="M130" s="3"/>
      <c r="P130" s="3"/>
    </row>
    <row r="131" spans="1:16" ht="15.75" customHeight="1">
      <c r="A131" s="2"/>
      <c r="D131" s="3"/>
      <c r="G131" s="3"/>
      <c r="J131" s="3"/>
      <c r="M131" s="3"/>
      <c r="P131" s="3"/>
    </row>
    <row r="132" spans="1:16" ht="15.75" customHeight="1">
      <c r="A132" s="2"/>
      <c r="D132" s="3"/>
      <c r="G132" s="3"/>
      <c r="J132" s="3"/>
      <c r="M132" s="3"/>
      <c r="P132" s="3"/>
    </row>
    <row r="133" spans="1:16" ht="15.75" customHeight="1">
      <c r="A133" s="2"/>
      <c r="D133" s="3"/>
      <c r="G133" s="3"/>
      <c r="J133" s="3"/>
      <c r="M133" s="3"/>
      <c r="P133" s="3"/>
    </row>
    <row r="134" spans="1:16" ht="15.75" customHeight="1">
      <c r="A134" s="2"/>
      <c r="D134" s="3"/>
      <c r="G134" s="3"/>
      <c r="J134" s="3"/>
      <c r="M134" s="3"/>
      <c r="P134" s="3"/>
    </row>
    <row r="135" spans="1:16" ht="15.75" customHeight="1">
      <c r="A135" s="2"/>
      <c r="D135" s="3"/>
      <c r="G135" s="3"/>
      <c r="J135" s="3"/>
      <c r="M135" s="3"/>
      <c r="P135" s="3"/>
    </row>
    <row r="136" spans="1:16" ht="15.75" customHeight="1">
      <c r="A136" s="2"/>
      <c r="D136" s="3"/>
      <c r="G136" s="3"/>
      <c r="J136" s="3"/>
      <c r="M136" s="3"/>
      <c r="P136" s="3"/>
    </row>
    <row r="137" spans="1:16" ht="15.75" customHeight="1">
      <c r="A137" s="2"/>
      <c r="D137" s="3"/>
      <c r="G137" s="3"/>
      <c r="J137" s="3"/>
      <c r="M137" s="3"/>
      <c r="P137" s="3"/>
    </row>
    <row r="138" spans="1:16" ht="15.75" customHeight="1">
      <c r="A138" s="2"/>
      <c r="D138" s="3"/>
      <c r="G138" s="3"/>
      <c r="J138" s="3"/>
      <c r="M138" s="3"/>
      <c r="P138" s="3"/>
    </row>
    <row r="139" spans="1:16" ht="15.75" customHeight="1">
      <c r="A139" s="2"/>
      <c r="D139" s="3"/>
      <c r="G139" s="3"/>
      <c r="J139" s="3"/>
      <c r="M139" s="3"/>
      <c r="P139" s="3"/>
    </row>
    <row r="140" spans="1:16" ht="15.75" customHeight="1">
      <c r="A140" s="2"/>
      <c r="D140" s="3"/>
      <c r="G140" s="3"/>
      <c r="J140" s="3"/>
      <c r="M140" s="3"/>
      <c r="P140" s="3"/>
    </row>
    <row r="141" spans="1:16" ht="15.75" customHeight="1">
      <c r="A141" s="2"/>
      <c r="D141" s="3"/>
      <c r="G141" s="3"/>
      <c r="J141" s="3"/>
      <c r="M141" s="3"/>
      <c r="P141" s="3"/>
    </row>
    <row r="142" spans="1:16" ht="15.75" customHeight="1">
      <c r="A142" s="2"/>
      <c r="D142" s="3"/>
      <c r="G142" s="3"/>
      <c r="J142" s="3"/>
      <c r="M142" s="3"/>
      <c r="P142" s="3"/>
    </row>
    <row r="143" spans="1:16" ht="15.75" customHeight="1">
      <c r="A143" s="2"/>
      <c r="D143" s="3"/>
      <c r="G143" s="3"/>
      <c r="J143" s="3"/>
      <c r="M143" s="3"/>
      <c r="P143" s="3"/>
    </row>
    <row r="144" spans="1:16" ht="15.75" customHeight="1">
      <c r="A144" s="2"/>
      <c r="D144" s="3"/>
      <c r="G144" s="3"/>
      <c r="J144" s="3"/>
      <c r="M144" s="3"/>
      <c r="P144" s="3"/>
    </row>
    <row r="145" spans="1:16" ht="15.75" customHeight="1">
      <c r="A145" s="2"/>
      <c r="D145" s="3"/>
      <c r="G145" s="3"/>
      <c r="J145" s="3"/>
      <c r="M145" s="3"/>
      <c r="P145" s="3"/>
    </row>
    <row r="146" spans="1:16" ht="15.75" customHeight="1">
      <c r="A146" s="2"/>
      <c r="D146" s="3"/>
      <c r="G146" s="3"/>
      <c r="J146" s="3"/>
      <c r="M146" s="3"/>
      <c r="P146" s="3"/>
    </row>
    <row r="147" spans="1:16" ht="15.75" customHeight="1">
      <c r="A147" s="2"/>
      <c r="D147" s="3"/>
      <c r="G147" s="3"/>
      <c r="J147" s="3"/>
      <c r="M147" s="3"/>
      <c r="P147" s="3"/>
    </row>
    <row r="148" spans="1:16" ht="15.75" customHeight="1">
      <c r="A148" s="2"/>
      <c r="D148" s="3"/>
      <c r="G148" s="3"/>
      <c r="J148" s="3"/>
      <c r="M148" s="3"/>
      <c r="P148" s="3"/>
    </row>
    <row r="149" spans="1:16" ht="15.75" customHeight="1">
      <c r="A149" s="2"/>
      <c r="D149" s="3"/>
      <c r="G149" s="3"/>
      <c r="J149" s="3"/>
      <c r="M149" s="3"/>
      <c r="P149" s="3"/>
    </row>
    <row r="150" spans="1:16" ht="15.75" customHeight="1">
      <c r="A150" s="2"/>
      <c r="D150" s="3"/>
      <c r="G150" s="3"/>
      <c r="J150" s="3"/>
      <c r="M150" s="3"/>
      <c r="P150" s="3"/>
    </row>
    <row r="151" spans="1:16" ht="15.75" customHeight="1">
      <c r="A151" s="2"/>
      <c r="D151" s="3"/>
      <c r="G151" s="3"/>
      <c r="J151" s="3"/>
      <c r="M151" s="3"/>
      <c r="P151" s="3"/>
    </row>
    <row r="152" spans="1:16" ht="15.75" customHeight="1">
      <c r="A152" s="2"/>
      <c r="D152" s="3"/>
      <c r="G152" s="3"/>
      <c r="J152" s="3"/>
      <c r="M152" s="3"/>
      <c r="P152" s="3"/>
    </row>
    <row r="153" spans="1:16" ht="15.75" customHeight="1">
      <c r="A153" s="2"/>
      <c r="D153" s="3"/>
      <c r="G153" s="3"/>
      <c r="J153" s="3"/>
      <c r="M153" s="3"/>
      <c r="P153" s="3"/>
    </row>
    <row r="154" spans="1:16" ht="15.75" customHeight="1">
      <c r="A154" s="2"/>
      <c r="D154" s="3"/>
      <c r="G154" s="3"/>
      <c r="J154" s="3"/>
      <c r="M154" s="3"/>
      <c r="P154" s="3"/>
    </row>
    <row r="155" spans="1:16" ht="15.75" customHeight="1">
      <c r="A155" s="2"/>
      <c r="D155" s="3"/>
      <c r="G155" s="3"/>
      <c r="J155" s="3"/>
      <c r="M155" s="3"/>
      <c r="P155" s="3"/>
    </row>
    <row r="156" spans="1:16" ht="15.75" customHeight="1">
      <c r="A156" s="2"/>
      <c r="D156" s="3"/>
      <c r="G156" s="3"/>
      <c r="J156" s="3"/>
      <c r="M156" s="3"/>
      <c r="P156" s="3"/>
    </row>
    <row r="157" spans="1:16" ht="15.75" customHeight="1">
      <c r="A157" s="2"/>
      <c r="D157" s="3"/>
      <c r="G157" s="3"/>
      <c r="J157" s="3"/>
      <c r="M157" s="3"/>
      <c r="P157" s="3"/>
    </row>
    <row r="158" spans="1:16" ht="15.75" customHeight="1">
      <c r="A158" s="2"/>
      <c r="D158" s="3"/>
      <c r="G158" s="3"/>
      <c r="J158" s="3"/>
      <c r="M158" s="3"/>
      <c r="P158" s="3"/>
    </row>
    <row r="159" spans="1:16" ht="15.75" customHeight="1">
      <c r="A159" s="2"/>
      <c r="D159" s="3"/>
      <c r="G159" s="3"/>
      <c r="J159" s="3"/>
      <c r="M159" s="3"/>
      <c r="P159" s="3"/>
    </row>
    <row r="160" spans="1:16" ht="15.75" customHeight="1">
      <c r="A160" s="2"/>
      <c r="D160" s="3"/>
      <c r="G160" s="3"/>
      <c r="J160" s="3"/>
      <c r="M160" s="3"/>
      <c r="P160" s="3"/>
    </row>
    <row r="161" spans="1:16" ht="15.75" customHeight="1">
      <c r="A161" s="2"/>
      <c r="D161" s="3"/>
      <c r="G161" s="3"/>
      <c r="J161" s="3"/>
      <c r="M161" s="3"/>
      <c r="P161" s="3"/>
    </row>
    <row r="162" spans="1:16" ht="15.75" customHeight="1">
      <c r="A162" s="2"/>
      <c r="D162" s="3"/>
      <c r="G162" s="3"/>
      <c r="J162" s="3"/>
      <c r="M162" s="3"/>
      <c r="P162" s="3"/>
    </row>
    <row r="163" spans="1:16" ht="15.75" customHeight="1">
      <c r="A163" s="2"/>
      <c r="D163" s="3"/>
      <c r="G163" s="3"/>
      <c r="J163" s="3"/>
      <c r="M163" s="3"/>
      <c r="P163" s="3"/>
    </row>
    <row r="164" spans="1:16" ht="15.75" customHeight="1">
      <c r="A164" s="2"/>
      <c r="D164" s="3"/>
      <c r="G164" s="3"/>
      <c r="J164" s="3"/>
      <c r="M164" s="3"/>
      <c r="P164" s="3"/>
    </row>
    <row r="165" spans="1:16" ht="15.75" customHeight="1">
      <c r="A165" s="2"/>
      <c r="D165" s="3"/>
      <c r="G165" s="3"/>
      <c r="J165" s="3"/>
      <c r="M165" s="3"/>
      <c r="P165" s="3"/>
    </row>
    <row r="166" spans="1:16" ht="15.75" customHeight="1">
      <c r="A166" s="2"/>
      <c r="D166" s="3"/>
      <c r="G166" s="3"/>
      <c r="J166" s="3"/>
      <c r="M166" s="3"/>
      <c r="P166" s="3"/>
    </row>
    <row r="167" spans="1:16" ht="15.75" customHeight="1">
      <c r="A167" s="2"/>
      <c r="D167" s="3"/>
      <c r="G167" s="3"/>
      <c r="J167" s="3"/>
      <c r="M167" s="3"/>
      <c r="P167" s="3"/>
    </row>
    <row r="168" spans="1:16" ht="15.75" customHeight="1">
      <c r="A168" s="2"/>
      <c r="D168" s="3"/>
      <c r="G168" s="3"/>
      <c r="J168" s="3"/>
      <c r="M168" s="3"/>
      <c r="P168" s="3"/>
    </row>
    <row r="169" spans="1:16" ht="15.75" customHeight="1">
      <c r="A169" s="2"/>
      <c r="D169" s="3"/>
      <c r="G169" s="3"/>
      <c r="J169" s="3"/>
      <c r="M169" s="3"/>
      <c r="P169" s="3"/>
    </row>
    <row r="170" spans="1:16" ht="15.75" customHeight="1">
      <c r="A170" s="2"/>
      <c r="D170" s="3"/>
      <c r="G170" s="3"/>
      <c r="J170" s="3"/>
      <c r="M170" s="3"/>
      <c r="P170" s="3"/>
    </row>
    <row r="171" spans="1:16" ht="15.75" customHeight="1">
      <c r="A171" s="2"/>
      <c r="D171" s="3"/>
      <c r="G171" s="3"/>
      <c r="J171" s="3"/>
      <c r="M171" s="3"/>
      <c r="P171" s="3"/>
    </row>
    <row r="172" spans="1:16" ht="15.75" customHeight="1">
      <c r="A172" s="2"/>
      <c r="D172" s="3"/>
      <c r="G172" s="3"/>
      <c r="J172" s="3"/>
      <c r="M172" s="3"/>
      <c r="P172" s="3"/>
    </row>
    <row r="173" spans="1:16" ht="15.75" customHeight="1">
      <c r="A173" s="2"/>
      <c r="D173" s="3"/>
      <c r="G173" s="3"/>
      <c r="J173" s="3"/>
      <c r="M173" s="3"/>
      <c r="P173" s="3"/>
    </row>
    <row r="174" spans="1:16" ht="15.75" customHeight="1">
      <c r="A174" s="2"/>
      <c r="D174" s="3"/>
      <c r="G174" s="3"/>
      <c r="J174" s="3"/>
      <c r="M174" s="3"/>
      <c r="P174" s="3"/>
    </row>
    <row r="175" spans="1:16" ht="15.75" customHeight="1">
      <c r="A175" s="2"/>
      <c r="D175" s="3"/>
      <c r="G175" s="3"/>
      <c r="J175" s="3"/>
      <c r="M175" s="3"/>
      <c r="P175" s="3"/>
    </row>
    <row r="176" spans="1:16" ht="15.75" customHeight="1">
      <c r="A176" s="2"/>
      <c r="D176" s="3"/>
      <c r="G176" s="3"/>
      <c r="J176" s="3"/>
      <c r="M176" s="3"/>
      <c r="P176" s="3"/>
    </row>
    <row r="177" spans="1:16" ht="15.75" customHeight="1">
      <c r="A177" s="2"/>
      <c r="D177" s="3"/>
      <c r="G177" s="3"/>
      <c r="J177" s="3"/>
      <c r="M177" s="3"/>
      <c r="P177" s="3"/>
    </row>
    <row r="178" spans="1:16" ht="15.75" customHeight="1">
      <c r="A178" s="2"/>
      <c r="D178" s="3"/>
      <c r="G178" s="3"/>
      <c r="J178" s="3"/>
      <c r="M178" s="3"/>
      <c r="P178" s="3"/>
    </row>
    <row r="179" spans="1:16" ht="15.75" customHeight="1">
      <c r="A179" s="2"/>
      <c r="D179" s="3"/>
      <c r="G179" s="3"/>
      <c r="J179" s="3"/>
      <c r="M179" s="3"/>
      <c r="P179" s="3"/>
    </row>
    <row r="180" spans="1:16" ht="15.75" customHeight="1">
      <c r="A180" s="2"/>
      <c r="D180" s="3"/>
      <c r="G180" s="3"/>
      <c r="J180" s="3"/>
      <c r="M180" s="3"/>
      <c r="P180" s="3"/>
    </row>
    <row r="181" spans="1:16" ht="15.75" customHeight="1">
      <c r="A181" s="2"/>
      <c r="D181" s="3"/>
      <c r="G181" s="3"/>
      <c r="J181" s="3"/>
      <c r="M181" s="3"/>
      <c r="P181" s="3"/>
    </row>
    <row r="182" spans="1:16" ht="15.75" customHeight="1">
      <c r="A182" s="2"/>
      <c r="D182" s="3"/>
      <c r="G182" s="3"/>
      <c r="J182" s="3"/>
      <c r="M182" s="3"/>
      <c r="P182" s="3"/>
    </row>
    <row r="183" spans="1:16" ht="15.75" customHeight="1">
      <c r="A183" s="2"/>
      <c r="D183" s="3"/>
      <c r="G183" s="3"/>
      <c r="J183" s="3"/>
      <c r="M183" s="3"/>
      <c r="P183" s="3"/>
    </row>
    <row r="184" spans="1:16" ht="15.75" customHeight="1">
      <c r="A184" s="2"/>
      <c r="D184" s="3"/>
      <c r="G184" s="3"/>
      <c r="J184" s="3"/>
      <c r="M184" s="3"/>
      <c r="P184" s="3"/>
    </row>
    <row r="185" spans="1:16" ht="15.75" customHeight="1">
      <c r="A185" s="2"/>
      <c r="D185" s="3"/>
      <c r="G185" s="3"/>
      <c r="J185" s="3"/>
      <c r="M185" s="3"/>
      <c r="P185" s="3"/>
    </row>
    <row r="186" spans="1:16" ht="15.75" customHeight="1">
      <c r="A186" s="2"/>
      <c r="D186" s="3"/>
      <c r="G186" s="3"/>
      <c r="J186" s="3"/>
      <c r="M186" s="3"/>
      <c r="P186" s="3"/>
    </row>
    <row r="187" spans="1:16" ht="15.75" customHeight="1">
      <c r="A187" s="2"/>
      <c r="D187" s="3"/>
      <c r="G187" s="3"/>
      <c r="J187" s="3"/>
      <c r="M187" s="3"/>
      <c r="P187" s="3"/>
    </row>
    <row r="188" spans="1:16" ht="15.75" customHeight="1">
      <c r="A188" s="2"/>
      <c r="D188" s="3"/>
      <c r="G188" s="3"/>
      <c r="J188" s="3"/>
      <c r="M188" s="3"/>
      <c r="P188" s="3"/>
    </row>
    <row r="189" spans="1:16" ht="15.75" customHeight="1">
      <c r="A189" s="2"/>
      <c r="D189" s="3"/>
      <c r="G189" s="3"/>
      <c r="J189" s="3"/>
      <c r="M189" s="3"/>
      <c r="P189" s="3"/>
    </row>
    <row r="190" spans="1:16" ht="15.75" customHeight="1">
      <c r="A190" s="2"/>
      <c r="D190" s="3"/>
      <c r="G190" s="3"/>
      <c r="J190" s="3"/>
      <c r="M190" s="3"/>
      <c r="P190" s="3"/>
    </row>
    <row r="191" spans="1:16" ht="15.75" customHeight="1">
      <c r="A191" s="2"/>
      <c r="D191" s="3"/>
      <c r="G191" s="3"/>
      <c r="J191" s="3"/>
      <c r="M191" s="3"/>
      <c r="P191" s="3"/>
    </row>
    <row r="192" spans="1:16" ht="15.75" customHeight="1">
      <c r="A192" s="2"/>
      <c r="D192" s="3"/>
      <c r="G192" s="3"/>
      <c r="J192" s="3"/>
      <c r="M192" s="3"/>
      <c r="P192" s="3"/>
    </row>
    <row r="193" spans="1:16" ht="15.75" customHeight="1">
      <c r="A193" s="2"/>
      <c r="D193" s="3"/>
      <c r="G193" s="3"/>
      <c r="J193" s="3"/>
      <c r="M193" s="3"/>
      <c r="P193" s="3"/>
    </row>
    <row r="194" spans="1:16" ht="15.75" customHeight="1">
      <c r="A194" s="2"/>
      <c r="D194" s="3"/>
      <c r="G194" s="3"/>
      <c r="J194" s="3"/>
      <c r="M194" s="3"/>
      <c r="P194" s="3"/>
    </row>
    <row r="195" spans="1:16" ht="15.75" customHeight="1">
      <c r="A195" s="2"/>
      <c r="D195" s="3"/>
      <c r="G195" s="3"/>
      <c r="J195" s="3"/>
      <c r="M195" s="3"/>
      <c r="P195" s="3"/>
    </row>
    <row r="196" spans="1:16" ht="15.75" customHeight="1">
      <c r="A196" s="2"/>
      <c r="D196" s="3"/>
      <c r="G196" s="3"/>
      <c r="J196" s="3"/>
      <c r="M196" s="3"/>
      <c r="P196" s="3"/>
    </row>
    <row r="197" spans="1:16" ht="15.75" customHeight="1">
      <c r="A197" s="2"/>
      <c r="D197" s="3"/>
      <c r="G197" s="3"/>
      <c r="J197" s="3"/>
      <c r="M197" s="3"/>
      <c r="P197" s="3"/>
    </row>
    <row r="198" spans="1:16" ht="15.75" customHeight="1">
      <c r="A198" s="2"/>
      <c r="D198" s="3"/>
      <c r="G198" s="3"/>
      <c r="J198" s="3"/>
      <c r="M198" s="3"/>
      <c r="P198" s="3"/>
    </row>
    <row r="199" spans="1:16" ht="15.75" customHeight="1">
      <c r="A199" s="2"/>
      <c r="D199" s="3"/>
      <c r="G199" s="3"/>
      <c r="J199" s="3"/>
      <c r="M199" s="3"/>
      <c r="P199" s="3"/>
    </row>
    <row r="200" spans="1:16" ht="15.75" customHeight="1">
      <c r="A200" s="2"/>
      <c r="D200" s="3"/>
      <c r="G200" s="3"/>
      <c r="J200" s="3"/>
      <c r="M200" s="3"/>
      <c r="P200" s="3"/>
    </row>
    <row r="201" spans="1:16" ht="15.75" customHeight="1">
      <c r="A201" s="2"/>
      <c r="D201" s="3"/>
      <c r="G201" s="3"/>
      <c r="J201" s="3"/>
      <c r="M201" s="3"/>
      <c r="P201" s="3"/>
    </row>
    <row r="202" spans="1:16" ht="15.75" customHeight="1">
      <c r="A202" s="2"/>
      <c r="D202" s="3"/>
      <c r="G202" s="3"/>
      <c r="J202" s="3"/>
      <c r="M202" s="3"/>
      <c r="P202" s="3"/>
    </row>
    <row r="203" spans="1:16" ht="15.75" customHeight="1">
      <c r="A203" s="2"/>
      <c r="D203" s="3"/>
      <c r="G203" s="3"/>
      <c r="J203" s="3"/>
      <c r="M203" s="3"/>
      <c r="P203" s="3"/>
    </row>
    <row r="204" spans="1:16" ht="15.75" customHeight="1">
      <c r="A204" s="2"/>
      <c r="D204" s="3"/>
      <c r="G204" s="3"/>
      <c r="J204" s="3"/>
      <c r="M204" s="3"/>
      <c r="P204" s="3"/>
    </row>
    <row r="205" spans="1:16" ht="15.75" customHeight="1">
      <c r="A205" s="2"/>
      <c r="D205" s="3"/>
      <c r="G205" s="3"/>
      <c r="J205" s="3"/>
      <c r="M205" s="3"/>
      <c r="P205" s="3"/>
    </row>
    <row r="206" spans="1:16" ht="15.75" customHeight="1">
      <c r="A206" s="2"/>
      <c r="D206" s="3"/>
      <c r="G206" s="3"/>
      <c r="J206" s="3"/>
      <c r="M206" s="3"/>
      <c r="P206" s="3"/>
    </row>
    <row r="207" spans="1:16" ht="15.75" customHeight="1">
      <c r="A207" s="2"/>
      <c r="D207" s="3"/>
      <c r="G207" s="3"/>
      <c r="J207" s="3"/>
      <c r="M207" s="3"/>
      <c r="P207" s="3"/>
    </row>
    <row r="208" spans="1:16" ht="15.75" customHeight="1">
      <c r="A208" s="2"/>
      <c r="D208" s="3"/>
      <c r="G208" s="3"/>
      <c r="J208" s="3"/>
      <c r="M208" s="3"/>
      <c r="P208" s="3"/>
    </row>
    <row r="209" spans="1:16" ht="15.75" customHeight="1">
      <c r="A209" s="2"/>
      <c r="D209" s="3"/>
      <c r="G209" s="3"/>
      <c r="J209" s="3"/>
      <c r="M209" s="3"/>
      <c r="P209" s="3"/>
    </row>
    <row r="210" spans="1:16" ht="15.75" customHeight="1">
      <c r="A210" s="2"/>
      <c r="D210" s="3"/>
      <c r="G210" s="3"/>
      <c r="J210" s="3"/>
      <c r="M210" s="3"/>
      <c r="P210" s="3"/>
    </row>
    <row r="211" spans="1:16" ht="15.75" customHeight="1">
      <c r="A211" s="2"/>
      <c r="D211" s="3"/>
      <c r="G211" s="3"/>
      <c r="J211" s="3"/>
      <c r="M211" s="3"/>
      <c r="P211" s="3"/>
    </row>
    <row r="212" spans="1:16" ht="15.75" customHeight="1">
      <c r="A212" s="2"/>
      <c r="D212" s="3"/>
      <c r="G212" s="3"/>
      <c r="J212" s="3"/>
      <c r="M212" s="3"/>
      <c r="P212" s="3"/>
    </row>
    <row r="213" spans="1:16" ht="15.75" customHeight="1">
      <c r="A213" s="2"/>
      <c r="D213" s="3"/>
      <c r="G213" s="3"/>
      <c r="J213" s="3"/>
      <c r="M213" s="3"/>
      <c r="P213" s="3"/>
    </row>
    <row r="214" spans="1:16" ht="15.75" customHeight="1">
      <c r="A214" s="2"/>
      <c r="D214" s="3"/>
      <c r="G214" s="3"/>
      <c r="J214" s="3"/>
      <c r="M214" s="3"/>
      <c r="P214" s="3"/>
    </row>
    <row r="215" spans="1:16" ht="15.75" customHeight="1">
      <c r="A215" s="2"/>
      <c r="D215" s="3"/>
      <c r="G215" s="3"/>
      <c r="J215" s="3"/>
      <c r="M215" s="3"/>
      <c r="P215" s="3"/>
    </row>
    <row r="216" spans="1:16" ht="15.75" customHeight="1">
      <c r="A216" s="2"/>
      <c r="D216" s="3"/>
      <c r="G216" s="3"/>
      <c r="J216" s="3"/>
      <c r="M216" s="3"/>
      <c r="P216" s="3"/>
    </row>
    <row r="217" spans="1:16" ht="15.75" customHeight="1">
      <c r="A217" s="2"/>
      <c r="D217" s="3"/>
      <c r="G217" s="3"/>
      <c r="J217" s="3"/>
      <c r="M217" s="3"/>
      <c r="P217" s="3"/>
    </row>
    <row r="218" spans="1:16" ht="15.75" customHeight="1">
      <c r="A218" s="2"/>
      <c r="D218" s="3"/>
      <c r="G218" s="3"/>
      <c r="J218" s="3"/>
      <c r="M218" s="3"/>
      <c r="P218" s="3"/>
    </row>
    <row r="219" spans="1:16" ht="15.75" customHeight="1">
      <c r="A219" s="2"/>
      <c r="D219" s="3"/>
      <c r="G219" s="3"/>
      <c r="J219" s="3"/>
      <c r="M219" s="3"/>
      <c r="P219" s="3"/>
    </row>
    <row r="220" spans="1:16" ht="15.75" customHeight="1">
      <c r="A220" s="2"/>
      <c r="D220" s="3"/>
      <c r="G220" s="3"/>
      <c r="J220" s="3"/>
      <c r="M220" s="3"/>
      <c r="P220" s="3"/>
    </row>
    <row r="221" spans="1:16" ht="15.75" customHeight="1">
      <c r="A221" s="2"/>
      <c r="D221" s="3"/>
      <c r="G221" s="3"/>
      <c r="J221" s="3"/>
      <c r="M221" s="3"/>
      <c r="P221" s="3"/>
    </row>
    <row r="222" spans="1:16" ht="15.75" customHeight="1">
      <c r="A222" s="2"/>
      <c r="D222" s="3"/>
      <c r="G222" s="3"/>
      <c r="J222" s="3"/>
      <c r="M222" s="3"/>
      <c r="P222" s="3"/>
    </row>
    <row r="223" spans="1:16" ht="15.75" customHeight="1">
      <c r="A223" s="2"/>
      <c r="D223" s="3"/>
      <c r="G223" s="3"/>
      <c r="M223" s="3"/>
      <c r="P223" s="3"/>
    </row>
    <row r="224" spans="1:16" ht="15.75" customHeight="1">
      <c r="A224" s="2"/>
      <c r="D224" s="3"/>
      <c r="G224" s="3"/>
      <c r="M224" s="3"/>
      <c r="P224" s="3"/>
    </row>
    <row r="225" spans="1:13" ht="15.75" customHeight="1">
      <c r="A225" s="2"/>
      <c r="G225" s="3"/>
      <c r="M225" s="3"/>
    </row>
    <row r="226" spans="1:13" ht="15.75" customHeight="1">
      <c r="A226" s="2"/>
      <c r="G226" s="3"/>
      <c r="M226" s="3"/>
    </row>
    <row r="227" spans="1:13" ht="15.75" customHeight="1">
      <c r="M227" s="3"/>
    </row>
    <row r="228" spans="1:13" ht="15.75" customHeight="1">
      <c r="M228" s="3"/>
    </row>
    <row r="229" spans="1:13" ht="15.75" customHeight="1">
      <c r="M229" s="3"/>
    </row>
    <row r="230" spans="1:13" ht="15.75" customHeight="1">
      <c r="M230" s="3"/>
    </row>
    <row r="231" spans="1:13" ht="15.75" customHeight="1">
      <c r="M231" s="3"/>
    </row>
    <row r="232" spans="1:13" ht="15.75" customHeight="1">
      <c r="M232" s="3"/>
    </row>
    <row r="233" spans="1:13" ht="15.75" customHeight="1">
      <c r="M233" s="3"/>
    </row>
    <row r="234" spans="1:13" ht="15.75" customHeight="1">
      <c r="M234" s="3"/>
    </row>
    <row r="235" spans="1:13" ht="15.75" customHeight="1">
      <c r="M235" s="3"/>
    </row>
    <row r="236" spans="1:13" ht="15.75" customHeight="1">
      <c r="M236" s="3"/>
    </row>
    <row r="237" spans="1:13" ht="15.75" customHeight="1">
      <c r="M237" s="3"/>
    </row>
    <row r="238" spans="1:13" ht="15.75" customHeight="1">
      <c r="M238" s="3"/>
    </row>
    <row r="239" spans="1:13" ht="15.75" customHeight="1"/>
    <row r="240" spans="1:1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3">
    <mergeCell ref="T2:U2"/>
    <mergeCell ref="W2:X2"/>
    <mergeCell ref="T5:U5"/>
    <mergeCell ref="W9:X9"/>
    <mergeCell ref="T6:U6"/>
    <mergeCell ref="W10:X10"/>
    <mergeCell ref="T7:U7"/>
    <mergeCell ref="W11:X11"/>
    <mergeCell ref="W12:X12"/>
    <mergeCell ref="T8:U8"/>
    <mergeCell ref="T9:U9"/>
    <mergeCell ref="T10:U10"/>
    <mergeCell ref="B9:C9"/>
    <mergeCell ref="H7:I7"/>
    <mergeCell ref="H8:I8"/>
    <mergeCell ref="B2:C2"/>
    <mergeCell ref="H2:I2"/>
    <mergeCell ref="N2:O2"/>
    <mergeCell ref="B5:C5"/>
    <mergeCell ref="H3:I3"/>
    <mergeCell ref="N5:O5"/>
    <mergeCell ref="E2:F2"/>
    <mergeCell ref="E5:F5"/>
    <mergeCell ref="B6:C6"/>
    <mergeCell ref="E6:F6"/>
    <mergeCell ref="H4:I4"/>
    <mergeCell ref="E7:F7"/>
    <mergeCell ref="H5:I5"/>
    <mergeCell ref="B7:C7"/>
    <mergeCell ref="B8:C8"/>
    <mergeCell ref="E8:F8"/>
    <mergeCell ref="H6:I6"/>
    <mergeCell ref="B3:C3"/>
    <mergeCell ref="B4:C4"/>
    <mergeCell ref="E3:F3"/>
    <mergeCell ref="E4:F4"/>
    <mergeCell ref="Q9:R9"/>
    <mergeCell ref="Q10:R10"/>
    <mergeCell ref="Q11:R11"/>
    <mergeCell ref="T13:U13"/>
    <mergeCell ref="W19:X19"/>
    <mergeCell ref="T14:U14"/>
    <mergeCell ref="W20:X20"/>
    <mergeCell ref="N28:O28"/>
    <mergeCell ref="N29:O29"/>
    <mergeCell ref="W17:X17"/>
    <mergeCell ref="W18:X18"/>
    <mergeCell ref="T11:U11"/>
    <mergeCell ref="T12:U12"/>
    <mergeCell ref="W15:X15"/>
    <mergeCell ref="W16:X16"/>
    <mergeCell ref="W29:X29"/>
    <mergeCell ref="T16:U16"/>
    <mergeCell ref="T17:U17"/>
    <mergeCell ref="T18:U18"/>
    <mergeCell ref="Q15:R15"/>
    <mergeCell ref="Q16:R16"/>
    <mergeCell ref="Q12:R12"/>
    <mergeCell ref="Q13:R13"/>
    <mergeCell ref="T15:U15"/>
    <mergeCell ref="Q2:R2"/>
    <mergeCell ref="Q3:R3"/>
    <mergeCell ref="Q4:R4"/>
    <mergeCell ref="Q5:R5"/>
    <mergeCell ref="Q6:R6"/>
    <mergeCell ref="Q7:R7"/>
    <mergeCell ref="Q8:R8"/>
    <mergeCell ref="K6:L6"/>
    <mergeCell ref="K7:L7"/>
    <mergeCell ref="K8:L8"/>
    <mergeCell ref="K2:L2"/>
    <mergeCell ref="K3:L3"/>
    <mergeCell ref="K4:L4"/>
    <mergeCell ref="N6:O6"/>
    <mergeCell ref="K5:L5"/>
    <mergeCell ref="N3:O3"/>
    <mergeCell ref="N4:O4"/>
    <mergeCell ref="N7:O7"/>
    <mergeCell ref="N8:O8"/>
    <mergeCell ref="N38:O38"/>
    <mergeCell ref="N19:O19"/>
    <mergeCell ref="N20:O20"/>
    <mergeCell ref="Q19:R19"/>
    <mergeCell ref="Q20:R20"/>
    <mergeCell ref="N33:O33"/>
    <mergeCell ref="Q17:R17"/>
    <mergeCell ref="T21:U21"/>
    <mergeCell ref="Q18:R18"/>
    <mergeCell ref="Q21:R21"/>
    <mergeCell ref="N18:O18"/>
    <mergeCell ref="N24:O24"/>
    <mergeCell ref="N25:O25"/>
    <mergeCell ref="N26:O26"/>
    <mergeCell ref="N27:O27"/>
    <mergeCell ref="N30:O30"/>
    <mergeCell ref="N31:O31"/>
    <mergeCell ref="N32:O32"/>
    <mergeCell ref="N21:O21"/>
    <mergeCell ref="N22:O22"/>
    <mergeCell ref="N23:O23"/>
    <mergeCell ref="W30:X30"/>
    <mergeCell ref="N35:O35"/>
    <mergeCell ref="N36:O36"/>
    <mergeCell ref="K21:L21"/>
    <mergeCell ref="N37:O37"/>
    <mergeCell ref="K22:L22"/>
    <mergeCell ref="W25:X25"/>
    <mergeCell ref="W26:X26"/>
    <mergeCell ref="W27:X27"/>
    <mergeCell ref="W28:X28"/>
    <mergeCell ref="W21:X21"/>
    <mergeCell ref="W22:X22"/>
    <mergeCell ref="W23:X23"/>
    <mergeCell ref="W24:X24"/>
    <mergeCell ref="N34:O34"/>
    <mergeCell ref="T22:U22"/>
    <mergeCell ref="Q22:R22"/>
    <mergeCell ref="N15:O15"/>
    <mergeCell ref="N16:O16"/>
    <mergeCell ref="N17:O17"/>
    <mergeCell ref="K9:L9"/>
    <mergeCell ref="K10:L10"/>
    <mergeCell ref="K11:L11"/>
    <mergeCell ref="K12:L12"/>
    <mergeCell ref="E18:F18"/>
    <mergeCell ref="E19:F19"/>
    <mergeCell ref="K13:L13"/>
    <mergeCell ref="H13:I13"/>
    <mergeCell ref="N11:O11"/>
    <mergeCell ref="N12:O12"/>
    <mergeCell ref="H9:I9"/>
    <mergeCell ref="E9:F9"/>
    <mergeCell ref="E10:F10"/>
    <mergeCell ref="E13:F13"/>
    <mergeCell ref="E14:F14"/>
    <mergeCell ref="E15:F15"/>
    <mergeCell ref="E16:F16"/>
    <mergeCell ref="E17:F17"/>
    <mergeCell ref="H18:I18"/>
    <mergeCell ref="H19:I19"/>
    <mergeCell ref="K14:L14"/>
    <mergeCell ref="K15:L15"/>
    <mergeCell ref="K16:L16"/>
    <mergeCell ref="H15:I15"/>
    <mergeCell ref="H16:I16"/>
    <mergeCell ref="H17:I17"/>
    <mergeCell ref="K19:L19"/>
    <mergeCell ref="K20:L20"/>
    <mergeCell ref="H14:I14"/>
    <mergeCell ref="H20:I20"/>
    <mergeCell ref="A1:X1"/>
    <mergeCell ref="T3:U3"/>
    <mergeCell ref="T4:U4"/>
    <mergeCell ref="T19:U19"/>
    <mergeCell ref="T20:U20"/>
    <mergeCell ref="W3:X3"/>
    <mergeCell ref="W4:X4"/>
    <mergeCell ref="W5:X5"/>
    <mergeCell ref="W6:X6"/>
    <mergeCell ref="W7:X7"/>
    <mergeCell ref="W8:X8"/>
    <mergeCell ref="W13:X13"/>
    <mergeCell ref="W14:X14"/>
    <mergeCell ref="N9:O9"/>
    <mergeCell ref="N10:O10"/>
    <mergeCell ref="N13:O13"/>
    <mergeCell ref="K17:L17"/>
    <mergeCell ref="K18:L18"/>
    <mergeCell ref="B10:C10"/>
    <mergeCell ref="B11:C11"/>
    <mergeCell ref="B12:C12"/>
    <mergeCell ref="B13:C13"/>
    <mergeCell ref="Q14:R14"/>
    <mergeCell ref="N14:O14"/>
    <mergeCell ref="H21:I21"/>
    <mergeCell ref="E20:F20"/>
    <mergeCell ref="E21:F21"/>
    <mergeCell ref="E22:F22"/>
    <mergeCell ref="H22:I22"/>
    <mergeCell ref="H10:I10"/>
    <mergeCell ref="H11:I11"/>
    <mergeCell ref="H12:I12"/>
    <mergeCell ref="B21:C21"/>
    <mergeCell ref="B22:C22"/>
    <mergeCell ref="B14:C14"/>
    <mergeCell ref="B19:C19"/>
    <mergeCell ref="B20:C20"/>
    <mergeCell ref="B15:C15"/>
    <mergeCell ref="B16:C16"/>
    <mergeCell ref="B17:C17"/>
    <mergeCell ref="B18:C18"/>
    <mergeCell ref="E11:F11"/>
    <mergeCell ref="E12:F1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</vt:i4>
      </vt:variant>
    </vt:vector>
  </HeadingPairs>
  <TitlesOfParts>
    <vt:vector size="33" baseType="lpstr">
      <vt:lpstr>Team Records</vt:lpstr>
      <vt:lpstr>Region and State All-Met Honors</vt:lpstr>
      <vt:lpstr>All Conference Honors</vt:lpstr>
      <vt:lpstr>Captains</vt:lpstr>
      <vt:lpstr>Seniors</vt:lpstr>
      <vt:lpstr>Wins by Graduating Class</vt:lpstr>
      <vt:lpstr>College Lax</vt:lpstr>
      <vt:lpstr>Career Records</vt:lpstr>
      <vt:lpstr>Single Season Records</vt:lpstr>
      <vt:lpstr>Single Game Records</vt:lpstr>
      <vt:lpstr>History vs. Opponents</vt:lpstr>
      <vt:lpstr>2022 (6-8)</vt:lpstr>
      <vt:lpstr>2021 (8-2)</vt:lpstr>
      <vt:lpstr>2020 (0-0)</vt:lpstr>
      <vt:lpstr>2019 (4-10)</vt:lpstr>
      <vt:lpstr>2018 (4-8)</vt:lpstr>
      <vt:lpstr>2017 (3-9)</vt:lpstr>
      <vt:lpstr>2016 (4-9)</vt:lpstr>
      <vt:lpstr>2015 (7-6)</vt:lpstr>
      <vt:lpstr>2014 (2-10)</vt:lpstr>
      <vt:lpstr>2013 (1-11)</vt:lpstr>
      <vt:lpstr>2012 (2-10)</vt:lpstr>
      <vt:lpstr>2011 (2-10)</vt:lpstr>
      <vt:lpstr>2010 (2-10)</vt:lpstr>
      <vt:lpstr>2009 (1-11)</vt:lpstr>
      <vt:lpstr>2008 (1-11)</vt:lpstr>
      <vt:lpstr>2007 (4-8)</vt:lpstr>
      <vt:lpstr>2006 (7-6)</vt:lpstr>
      <vt:lpstr>2005 (7-7)</vt:lpstr>
      <vt:lpstr>2004 (1-11)</vt:lpstr>
      <vt:lpstr>2003 (0-11)</vt:lpstr>
      <vt:lpstr>2002 (0-10)</vt:lpstr>
      <vt:lpstr>'2004 (1-11)'!STU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ABJB</cp:lastModifiedBy>
  <dcterms:created xsi:type="dcterms:W3CDTF">2023-03-14T23:32:37Z</dcterms:created>
  <dcterms:modified xsi:type="dcterms:W3CDTF">2023-03-19T16:50:22Z</dcterms:modified>
</cp:coreProperties>
</file>